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доходы" sheetId="1" r:id="rId1"/>
  </sheets>
  <definedNames>
    <definedName name="_xlnm.Print_Titles" localSheetId="0">доходы!$7:$7</definedName>
    <definedName name="_xlnm.Print_Area" localSheetId="0">доходы!$A$1:$E$253</definedName>
  </definedNames>
  <calcPr calcId="145621"/>
</workbook>
</file>

<file path=xl/calcChain.xml><?xml version="1.0" encoding="utf-8"?>
<calcChain xmlns="http://schemas.openxmlformats.org/spreadsheetml/2006/main">
  <c r="C247" i="1" l="1"/>
  <c r="C243" i="1"/>
  <c r="E232" i="1"/>
  <c r="D232" i="1"/>
  <c r="C232" i="1"/>
  <c r="E188" i="1"/>
  <c r="D188" i="1"/>
  <c r="C188" i="1"/>
  <c r="E130" i="1"/>
  <c r="D130" i="1"/>
  <c r="D124" i="1" s="1"/>
  <c r="D251" i="1" s="1"/>
  <c r="C130" i="1"/>
  <c r="E125" i="1"/>
  <c r="D125" i="1"/>
  <c r="C125" i="1"/>
  <c r="C124" i="1" s="1"/>
  <c r="C251" i="1" s="1"/>
  <c r="E124" i="1"/>
  <c r="E251" i="1" s="1"/>
  <c r="C120" i="1"/>
  <c r="E118" i="1"/>
  <c r="D118" i="1"/>
  <c r="C118" i="1"/>
  <c r="E83" i="1"/>
  <c r="D83" i="1"/>
  <c r="C83" i="1"/>
  <c r="E73" i="1"/>
  <c r="D73" i="1"/>
  <c r="C73" i="1"/>
  <c r="E66" i="1"/>
  <c r="E60" i="1" s="1"/>
  <c r="E56" i="1" s="1"/>
  <c r="D66" i="1"/>
  <c r="C66" i="1"/>
  <c r="E61" i="1"/>
  <c r="D61" i="1"/>
  <c r="D60" i="1" s="1"/>
  <c r="D56" i="1" s="1"/>
  <c r="C61" i="1"/>
  <c r="C60" i="1" s="1"/>
  <c r="C56" i="1" s="1"/>
  <c r="E57" i="1"/>
  <c r="D57" i="1"/>
  <c r="C57" i="1"/>
  <c r="E52" i="1"/>
  <c r="D52" i="1"/>
  <c r="C52" i="1"/>
  <c r="E41" i="1"/>
  <c r="D41" i="1"/>
  <c r="C41" i="1"/>
  <c r="E36" i="1"/>
  <c r="D36" i="1"/>
  <c r="C36" i="1"/>
  <c r="E33" i="1"/>
  <c r="E31" i="1" s="1"/>
  <c r="D33" i="1"/>
  <c r="D31" i="1" s="1"/>
  <c r="C33" i="1"/>
  <c r="C31" i="1" s="1"/>
  <c r="E24" i="1"/>
  <c r="E23" i="1" s="1"/>
  <c r="D24" i="1"/>
  <c r="C24" i="1"/>
  <c r="D23" i="1"/>
  <c r="C23" i="1"/>
  <c r="E18" i="1"/>
  <c r="D18" i="1"/>
  <c r="C18" i="1"/>
  <c r="E9" i="1"/>
  <c r="D9" i="1"/>
  <c r="C9" i="1"/>
  <c r="E8" i="1"/>
  <c r="D8" i="1"/>
  <c r="D40" i="1" s="1"/>
  <c r="C8" i="1"/>
  <c r="C40" i="1" l="1"/>
  <c r="E40" i="1"/>
  <c r="C122" i="1"/>
  <c r="C123" i="1" s="1"/>
  <c r="C252" i="1" s="1"/>
  <c r="D122" i="1"/>
  <c r="D123" i="1" s="1"/>
  <c r="D252" i="1" s="1"/>
  <c r="E122" i="1"/>
  <c r="E123" i="1" l="1"/>
  <c r="E252" i="1" s="1"/>
</calcChain>
</file>

<file path=xl/sharedStrings.xml><?xml version="1.0" encoding="utf-8"?>
<sst xmlns="http://schemas.openxmlformats.org/spreadsheetml/2006/main" count="497" uniqueCount="395">
  <si>
    <t>к решению собрания депутатов</t>
  </si>
  <si>
    <t>Миасского городского округа</t>
  </si>
  <si>
    <t xml:space="preserve">от                             г.  №           </t>
  </si>
  <si>
    <t>Объем бюджета Миасского городского округа по доходам на 2023 год и на плановый период 2024 - 2025 годов</t>
  </si>
  <si>
    <t>Коды бюджетной классификации</t>
  </si>
  <si>
    <t>Наименование доходов</t>
  </si>
  <si>
    <t>Сумма на 2023 год</t>
  </si>
  <si>
    <t>Сумма на 2024 год</t>
  </si>
  <si>
    <t>Сумма на 2025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</si>
  <si>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</si>
  <si>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</si>
  <si>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2023 год -</t>
    </r>
    <r>
      <rPr>
        <sz val="12"/>
        <color indexed="10"/>
        <rFont val="Times New Roman"/>
        <family val="1"/>
        <charset val="204"/>
      </rPr>
      <t xml:space="preserve"> </t>
    </r>
    <r>
      <rPr>
        <sz val="12"/>
        <color indexed="8"/>
        <rFont val="Times New Roman"/>
        <family val="1"/>
        <charset val="204"/>
      </rPr>
      <t>17,84669555%, 2024 год - 17,96548670%, 2025 год -17,49429208%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</si>
  <si>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</si>
  <si>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</si>
  <si>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</si>
  <si>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</si>
  <si>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</si>
  <si>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</si>
  <si>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</si>
  <si>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</si>
  <si>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</si>
  <si>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</si>
  <si>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</si>
  <si>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</si>
  <si>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</si>
  <si>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</si>
  <si>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</si>
  <si>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000 1 03 02000 01 0000 110</t>
  </si>
  <si>
    <t>Акцизы по подакцизным товарам (продукции), производимым на территории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</si>
  <si>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</si>
  <si>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</si>
  <si>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</si>
  <si>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</si>
  <si>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</si>
  <si>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</si>
  <si>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</si>
  <si>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</si>
  <si>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</si>
  <si>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</si>
  <si>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</si>
  <si>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</si>
  <si>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</si>
  <si>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</si>
  <si>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</si>
  <si>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</si>
  <si>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</si>
  <si>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</si>
  <si>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</si>
  <si>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</si>
  <si>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</si>
  <si>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</si>
  <si>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</si>
  <si>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</si>
  <si>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</si>
  <si>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</si>
  <si>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</si>
  <si>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</si>
  <si>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</si>
  <si>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</si>
  <si>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</si>
  <si>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</si>
  <si>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</si>
  <si>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</si>
  <si>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</si>
  <si>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</si>
  <si>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</si>
  <si>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</si>
  <si>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</si>
  <si>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</si>
  <si>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</si>
  <si>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</si>
  <si>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</si>
  <si>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</si>
  <si>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</si>
  <si>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</si>
  <si>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</si>
  <si>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</si>
  <si>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</si>
  <si>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</si>
  <si>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</si>
  <si>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</si>
  <si>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</si>
  <si>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</si>
  <si>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</si>
  <si>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</si>
  <si>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</si>
  <si>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</si>
  <si>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</si>
  <si>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</si>
  <si>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</si>
  <si>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</si>
  <si>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</si>
  <si>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</si>
  <si>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</si>
  <si>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</si>
  <si>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</si>
  <si>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</si>
  <si>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</si>
  <si>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</si>
  <si>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</si>
  <si>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</si>
  <si>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</si>
  <si>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</si>
  <si>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</si>
  <si>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</si>
  <si>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</si>
  <si>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</si>
  <si>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</si>
  <si>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</si>
  <si>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</si>
  <si>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</si>
  <si>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</si>
  <si>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</si>
  <si>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289 1 13 02064 04 0000 130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</si>
  <si>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</si>
  <si>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</si>
  <si>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</si>
  <si>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</si>
  <si>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</si>
  <si>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287 1 13 02994 04 0000 130</t>
  </si>
  <si>
    <t>288 1 13 02994 04 0000 130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</si>
  <si>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</si>
  <si>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</si>
  <si>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</si>
  <si>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</si>
  <si>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</si>
  <si>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</si>
  <si>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</si>
  <si>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</si>
  <si>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</si>
  <si>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</si>
  <si>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</si>
  <si>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</si>
  <si>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</si>
  <si>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</si>
  <si>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</si>
  <si>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</si>
  <si>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</si>
  <si>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</si>
  <si>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</si>
  <si>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</si>
  <si>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</si>
  <si>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</si>
  <si>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</si>
  <si>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</si>
  <si>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</si>
  <si>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</si>
  <si>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</si>
  <si>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</si>
  <si>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</si>
  <si>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</si>
  <si>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024 1 16 01073 01 0000 140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</si>
  <si>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</si>
  <si>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</si>
  <si>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</si>
  <si>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</si>
  <si>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t>
  </si>
  <si>
    <t>012 1 16 01113 01 0000 140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</si>
  <si>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</si>
  <si>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012 1 16 01123 01 0000 140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</si>
  <si>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</si>
  <si>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024 1 160 1133 01 0000 140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</si>
  <si>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</si>
  <si>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</si>
  <si>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</si>
  <si>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</si>
  <si>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</si>
  <si>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</si>
  <si>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</si>
  <si>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</si>
  <si>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</si>
  <si>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</si>
  <si>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</si>
  <si>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</si>
  <si>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033 1 16 01193 01 0000 140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</si>
  <si>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</si>
  <si>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</si>
  <si>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</si>
  <si>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</si>
  <si>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</si>
  <si>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</si>
  <si>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</si>
  <si>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284 116 07010 04 0000 140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</si>
  <si>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</si>
  <si>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</si>
  <si>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</si>
  <si>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</si>
  <si>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283 116 10032 04 0000 140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</si>
  <si>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</si>
  <si>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288 116 10032 04 0000 140</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</si>
  <si>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</si>
  <si>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</si>
  <si>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009 1 16 10123 01 0000 140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</si>
  <si>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</si>
  <si>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</si>
  <si>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</si>
  <si>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</si>
  <si>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</si>
  <si>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</si>
  <si>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</si>
  <si>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</si>
  <si>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</si>
  <si>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</si>
  <si>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</si>
  <si>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</si>
  <si>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000 1 17 15000 00 0000 000</t>
  </si>
  <si>
    <t>Инициативные платежи</t>
  </si>
  <si>
    <t>283 1 17 15020 04 0010 150</t>
  </si>
  <si>
    <t>Инициативные платежи, зачисляемые в бюджеты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</si>
  <si>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</si>
  <si>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</si>
  <si>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</si>
  <si>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</si>
  <si>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</si>
  <si>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</si>
  <si>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</si>
  <si>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</si>
  <si>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</si>
  <si>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</si>
  <si>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</si>
  <si>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</si>
  <si>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</si>
  <si>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</si>
  <si>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</si>
  <si>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</si>
  <si>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</si>
  <si>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</si>
  <si>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</si>
  <si>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</si>
  <si>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283 2 02 20300 04 0000 150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</si>
  <si>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</si>
  <si>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</si>
  <si>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</si>
  <si>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283 2 02 20303 04 0000 150</t>
  </si>
  <si>
    <t>Субсидии бюджетам городских округов на обеспечение мероприятий по модернизации систем коммунальной инфраструктуры за счет средств бюджетов</t>
  </si>
  <si>
    <t xml:space="preserve">287 2 02 25081 04 0000 150 </t>
  </si>
  <si>
    <t xml:space="preserve">Прочие субсидии бюджетам городских округов на государственную поддержку организаций, входящих в систему спортивной подготовки </t>
  </si>
  <si>
    <t>288 2 02 25173 04 0000 150</t>
  </si>
  <si>
    <t>Субсидии бюджетам городских округов на создание детских технопарков "Кванториум"</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</si>
  <si>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</si>
  <si>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</si>
  <si>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</si>
  <si>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 xml:space="preserve">Прочие 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</si>
  <si>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</si>
  <si>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</si>
  <si>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</si>
  <si>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</si>
  <si>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</si>
  <si>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t>
  </si>
  <si>
    <t>283 2 02 25511 04 0000 150</t>
  </si>
  <si>
    <t>Субсидии бюджетам городских округов на проведение комплексных кадастровых работ</t>
  </si>
  <si>
    <t>289 2 02 25519 04 0000 150</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</si>
  <si>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</si>
  <si>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</si>
  <si>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поддержку отрасли культуры на государственную поддержку лучших работников сельских учреждений культуры</t>
  </si>
  <si>
    <t xml:space="preserve">283 2 02 25555 04 0000 150 </t>
  </si>
  <si>
    <t>Субсидии бюджетам городских округов на реализацию программ формирования современной городской среды</t>
  </si>
  <si>
    <t>288 2 02 25750 04 0000 150</t>
  </si>
  <si>
    <t>Субсидии бюджетам городских округов на реализацию мероприятий по модернизации школьных систем образования</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</si>
  <si>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</si>
  <si>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</si>
  <si>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</si>
  <si>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 xml:space="preserve">Субсидии бюджетам городских округов на софинансирование капитальных вложений в объекты муниципальной собственности на  капитальные вложения в объекты физической культуры и спорта </t>
  </si>
  <si>
    <t>283 2 02 29999 04 0000 150</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</si>
  <si>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</si>
  <si>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обеспечение мероприятий по переселению граждан из аварийного жилищного фонда за счет средств публично-правовой компании "Фонд развития территорий"</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</si>
  <si>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</si>
  <si>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</si>
  <si>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</si>
  <si>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предоставление молодым семьям - участникам подпрограммы социальных выплат на приобретение (строительство) жилья</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</si>
  <si>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</si>
  <si>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ликвидацию несанкционированных свалок отходов</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</si>
  <si>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</si>
  <si>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</si>
  <si>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</si>
  <si>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29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</si>
  <si>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среднего возраста (женщины от 30 до 54 лет, мужчины от 30 до 59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</si>
  <si>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</si>
  <si>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оплату услуг специалистов по организации обучения детей плаванию по программе "Плавание для всех"</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</si>
  <si>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</si>
  <si>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</si>
  <si>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</si>
  <si>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</si>
  <si>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государственную поддержку организаций, входящих в систему спортивной подготовки</t>
  </si>
  <si>
    <t>Прочие субсидии бюджетам городских округов на 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</si>
  <si>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</si>
  <si>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</si>
  <si>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</si>
  <si>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</si>
  <si>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</si>
  <si>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благоустройство территорий, прилегающих к зданиям муниципальных общеобразовательных организаций</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</si>
  <si>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</si>
  <si>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</si>
  <si>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</si>
  <si>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</si>
  <si>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</si>
  <si>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</si>
  <si>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</si>
  <si>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t>
  </si>
  <si>
    <t xml:space="preserve">Прочие субсидии бюджетам городских округов на 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</si>
  <si>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</si>
  <si>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289 2 02 29999 04 0000 150</t>
  </si>
  <si>
    <t>Прочие субсидии бюджетам городских округов на создание и модернизацию муниципальных учреждений культурно-досугового типа в сельской местности, включая обеспечение объектов инфраструктур</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</si>
  <si>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</si>
  <si>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</si>
  <si>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</si>
  <si>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</si>
  <si>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</si>
  <si>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</si>
  <si>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</si>
  <si>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</si>
  <si>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</si>
  <si>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</si>
  <si>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</si>
  <si>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</si>
  <si>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</si>
  <si>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</si>
  <si>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</si>
  <si>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реализацию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</si>
  <si>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</si>
  <si>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</si>
  <si>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</si>
  <si>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</si>
  <si>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</si>
  <si>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</si>
  <si>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</si>
  <si>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</si>
  <si>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</si>
  <si>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</si>
  <si>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</si>
  <si>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</si>
  <si>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</si>
  <si>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</si>
  <si>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</si>
  <si>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компенсация расходов на уплату взноса на капитальный ремонт общего имущества в многоквартирном доме в соответствии с Законом Челябинской области от 14.02.1996 года №16-ОЗ " О дополнительных мерах социальной поддержки отдельных категорий граждан в Челябинской области"</t>
  </si>
  <si>
    <t>288 2 02 30024 04 0000 150</t>
  </si>
  <si>
    <t>Субвенции бюджетам городских округов на реализацию переданных государственных полномочий по компенсации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</si>
  <si>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</si>
  <si>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</si>
  <si>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</si>
  <si>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</si>
  <si>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</si>
  <si>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</si>
  <si>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</si>
  <si>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</si>
  <si>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</si>
  <si>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</si>
  <si>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</si>
  <si>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</si>
  <si>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</si>
  <si>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</si>
  <si>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</si>
  <si>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</si>
  <si>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</si>
  <si>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</si>
  <si>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</si>
  <si>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</si>
  <si>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</si>
  <si>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</si>
  <si>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</si>
  <si>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</si>
  <si>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</si>
  <si>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</si>
  <si>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</si>
  <si>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</si>
  <si>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</si>
  <si>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</si>
  <si>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289 2 02 45453 04 0000 150</t>
  </si>
  <si>
    <t>Межбюджетные трансферты, передаваемые бюджетам городских округов на создание виртуальных концертных залов</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</si>
  <si>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</si>
  <si>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</si>
  <si>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выплату денежного вознаграждения победителям рейтинга по определению муниципальных образований Челябинской области</t>
  </si>
  <si>
    <t>Прочие межбюджетные трансферты, передаваемые бюджетам городских округов на поощрение муниципальных управленческих команд в Челябинской области</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</si>
  <si>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</si>
  <si>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 xml:space="preserve">Прочие межбюджетные трансферты, передаваемые бюджетам городских округов на развитие, обустройство и восстановление озелененных территорий, ландшафтно-рекреационных зон </t>
  </si>
  <si>
    <t>285 2 02 49999 04 0000 150</t>
  </si>
  <si>
    <t xml:space="preserve">Прочие межбюджетные трансферты, передаваемые бюджетам городских округов на цифровизацию деятельности органов социальной защиты населения </t>
  </si>
  <si>
    <t>Прочие межбюджетные трансферты, передаваемые бюджетам городских округов на приобретение средств криптографической защиты информации</t>
  </si>
  <si>
    <t>000 2 04 00000 00 0000 000</t>
  </si>
  <si>
    <t>Безвозмездные поступления от негосударственных организаций</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</si>
  <si>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</si>
  <si>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</si>
  <si>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288 2 04 04020 04 0000 150</t>
  </si>
  <si>
    <t>289 2 04 04020 04 0000 150</t>
  </si>
  <si>
    <t>000 2 07 00000 00 0000 000</t>
  </si>
  <si>
    <t>Прочие безвозмездные поступления</t>
  </si>
  <si>
    <t>287 2 07 04020 04 0000 150</t>
  </si>
  <si>
    <t>Поступления от денежных пожертвований, предоставляемых физическими лицами получателям средств бюджетов городских округов</t>
  </si>
  <si>
    <t>288 2 07 04020 04 0000 150</t>
  </si>
  <si>
    <t>289 2 07 04020 04 0000 150</t>
  </si>
  <si>
    <t>000 2 00 00000 00 0000 000</t>
  </si>
  <si>
    <t>БЕЗВОЗМЕЗДНЫЕ ПОСТУПЛЕНИЯ</t>
  </si>
  <si>
    <t>ВСЕГО ДОХОДОВ</t>
  </si>
  <si>
    <t>Приложение  1</t>
  </si>
  <si>
    <t>тыс.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</si>
</sst>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7" x14ac:knownFonts="1">
    <font>
      <sz val="11"/>
      <color theme="1"/>
      <name val="Calibri"/>
      <family val="2"/>
      <charset val="204"/>
      <scheme val="minor"/>
    </font>
    <font>
      <sz val="10"/>
      <name val="Arial"/>
      <family val="2"/>
      <charset val="204"/>
    </font>
    <font>
      <sz val="12"/>
      <name val="Times New Roman"/>
      <family val="1"/>
      <charset val="204"/>
    </font>
    <font>
      <sz val="14"/>
      <name val="Times New Roman"/>
      <family val="1"/>
      <charset val="204"/>
    </font>
    <font>
      <sz val="10"/>
      <name val="Arial Cyr"/>
      <charset val="204"/>
    </font>
    <font>
      <b/>
      <sz val="12"/>
      <name val="Times New Roman"/>
      <family val="1"/>
      <charset val="204"/>
    </font>
    <font>
      <sz val="11"/>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i/>
      <sz val="12"/>
      <name val="Times New Roman"/>
      <family val="1"/>
      <charset val="204"/>
    </font>
    <font>
      <b/>
      <sz val="11"/>
      <color rgb="FFFF0000"/>
      <name val="Times New Roman"/>
      <family val="1"/>
      <charset val="204"/>
    </font>
    <font>
      <u/>
      <sz val="12"/>
      <name val="Times New Roman"/>
      <family val="1"/>
      <charset val="204"/>
    </font>
    <font>
      <sz val="10.5"/>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4" fillId="0" borderId="0"/>
    <xf numFmtId="0"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1" fillId="0" borderId="0"/>
    <xf numFmtId="166" fontId="4" fillId="0" borderId="0" applyFont="0" applyFill="0" applyBorder="0" applyAlignment="0" applyProtection="0"/>
    <xf numFmtId="0" fontId="4" fillId="0" borderId="0" applyFont="0" applyFill="0" applyBorder="0" applyAlignment="0" applyProtection="0"/>
    <xf numFmtId="166" fontId="16" fillId="0" borderId="0" applyFont="0" applyFill="0" applyBorder="0" applyAlignment="0" applyProtection="0"/>
  </cellStyleXfs>
  <cellXfs count="73">
    <xf numFmtId="0" fontId="0" fillId="0" borderId="0" xfId="0"/>
    <xf numFmtId="0" fontId="2" fillId="0" borderId="0" xfId="1" applyFont="1" applyFill="1" applyAlignment="1">
      <alignment horizontal="right"/>
    </xf>
    <xf numFmtId="164" fontId="5" fillId="2" borderId="1" xfId="2" applyNumberFormat="1" applyFont="1" applyFill="1" applyBorder="1" applyAlignment="1">
      <alignment horizontal="center" vertical="center" wrapText="1"/>
    </xf>
    <xf numFmtId="0" fontId="6" fillId="2" borderId="0" xfId="2" applyFont="1" applyFill="1" applyAlignment="1">
      <alignment vertical="center" wrapText="1"/>
    </xf>
    <xf numFmtId="0" fontId="2" fillId="2" borderId="2"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2" xfId="2" applyFont="1" applyFill="1" applyBorder="1" applyAlignment="1">
      <alignment horizontal="justify" vertical="center" wrapText="1"/>
    </xf>
    <xf numFmtId="165" fontId="5" fillId="2" borderId="2" xfId="3" applyNumberFormat="1" applyFont="1" applyFill="1" applyBorder="1" applyAlignment="1">
      <alignment horizontal="center" vertical="center" wrapText="1"/>
    </xf>
    <xf numFmtId="0" fontId="7" fillId="2" borderId="0" xfId="2" applyFont="1" applyFill="1" applyAlignment="1">
      <alignment vertical="center" wrapText="1"/>
    </xf>
    <xf numFmtId="0" fontId="2" fillId="2" borderId="3" xfId="2" applyFont="1" applyFill="1" applyBorder="1" applyAlignment="1">
      <alignment horizontal="center" vertical="center" wrapText="1"/>
    </xf>
    <xf numFmtId="0" fontId="8" fillId="2" borderId="2" xfId="2" applyFont="1" applyFill="1" applyBorder="1" applyAlignment="1">
      <alignment horizontal="justify" vertical="center" wrapText="1"/>
    </xf>
    <xf numFmtId="165" fontId="2" fillId="2" borderId="2" xfId="4"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0" fontId="11" fillId="2" borderId="0" xfId="2" applyFont="1" applyFill="1" applyAlignment="1">
      <alignment vertical="center" wrapText="1"/>
    </xf>
    <xf numFmtId="3" fontId="5" fillId="2" borderId="2" xfId="2" applyNumberFormat="1" applyFont="1" applyFill="1" applyBorder="1" applyAlignment="1">
      <alignment horizontal="center" vertical="center" wrapText="1"/>
    </xf>
    <xf numFmtId="3" fontId="5"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5" fillId="2" borderId="2" xfId="2" quotePrefix="1" applyFont="1" applyFill="1" applyBorder="1" applyAlignment="1">
      <alignment horizontal="justify" vertical="center" wrapText="1"/>
    </xf>
    <xf numFmtId="0" fontId="6" fillId="3" borderId="0" xfId="2" applyFont="1" applyFill="1" applyAlignment="1">
      <alignment vertical="center" wrapText="1"/>
    </xf>
    <xf numFmtId="49" fontId="5" fillId="2" borderId="5" xfId="5" applyNumberFormat="1" applyFont="1" applyFill="1" applyBorder="1" applyAlignment="1">
      <alignment horizontal="center" vertical="center" wrapText="1"/>
    </xf>
    <xf numFmtId="49" fontId="5" fillId="2" borderId="6" xfId="5" applyNumberFormat="1" applyFont="1" applyFill="1" applyBorder="1" applyAlignment="1">
      <alignment horizontal="center" vertical="center" wrapText="1"/>
    </xf>
    <xf numFmtId="165" fontId="6" fillId="2" borderId="0" xfId="2" applyNumberFormat="1" applyFont="1" applyFill="1" applyAlignment="1">
      <alignment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165" fontId="11" fillId="2" borderId="0" xfId="2" applyNumberFormat="1" applyFont="1" applyFill="1" applyAlignment="1">
      <alignment vertical="center" wrapText="1"/>
    </xf>
    <xf numFmtId="0" fontId="2" fillId="2" borderId="2" xfId="2" applyNumberFormat="1" applyFont="1" applyFill="1" applyBorder="1" applyAlignment="1">
      <alignment horizontal="justify" vertical="center" wrapText="1"/>
    </xf>
    <xf numFmtId="0" fontId="12" fillId="2" borderId="2" xfId="2" applyFont="1" applyFill="1" applyBorder="1" applyAlignment="1">
      <alignment horizontal="center" vertical="center" wrapText="1"/>
    </xf>
    <xf numFmtId="0" fontId="12" fillId="2" borderId="2" xfId="2" applyFont="1" applyFill="1" applyBorder="1" applyAlignment="1">
      <alignment horizontal="justify" vertical="center" wrapText="1"/>
    </xf>
    <xf numFmtId="165" fontId="8" fillId="2" borderId="2" xfId="3" applyNumberFormat="1" applyFont="1" applyFill="1" applyBorder="1" applyAlignment="1">
      <alignment horizontal="center" vertical="center" wrapText="1"/>
    </xf>
    <xf numFmtId="165" fontId="5" fillId="2" borderId="2" xfId="2" applyNumberFormat="1" applyFont="1" applyFill="1" applyBorder="1" applyAlignment="1">
      <alignment horizontal="center" vertical="center" wrapText="1"/>
    </xf>
    <xf numFmtId="165" fontId="11" fillId="0" borderId="0"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0" fontId="13" fillId="2" borderId="0" xfId="2" applyFont="1" applyFill="1" applyAlignment="1">
      <alignment vertical="center" wrapText="1"/>
    </xf>
    <xf numFmtId="0" fontId="11" fillId="0" borderId="0" xfId="2" applyFont="1" applyFill="1" applyAlignment="1">
      <alignment vertical="center" wrapText="1"/>
    </xf>
    <xf numFmtId="165" fontId="11" fillId="0" borderId="0" xfId="2" applyNumberFormat="1" applyFont="1" applyFill="1" applyAlignment="1">
      <alignment vertical="center" wrapText="1"/>
    </xf>
    <xf numFmtId="0" fontId="13" fillId="0" borderId="0" xfId="2" applyFont="1" applyFill="1" applyAlignment="1">
      <alignment vertical="center" wrapText="1"/>
    </xf>
    <xf numFmtId="3" fontId="2" fillId="2" borderId="5" xfId="2" applyNumberFormat="1" applyFont="1" applyFill="1" applyBorder="1" applyAlignment="1">
      <alignment horizontal="center" vertical="center" wrapText="1"/>
    </xf>
    <xf numFmtId="0" fontId="2" fillId="2" borderId="2" xfId="2" applyFont="1" applyFill="1" applyBorder="1" applyAlignment="1">
      <alignment horizontal="justify" vertical="center"/>
    </xf>
    <xf numFmtId="49" fontId="5" fillId="2" borderId="7" xfId="5" applyNumberFormat="1" applyFont="1" applyFill="1" applyBorder="1" applyAlignment="1">
      <alignment horizontal="justify" vertical="center" wrapText="1"/>
    </xf>
    <xf numFmtId="0" fontId="8" fillId="2" borderId="2" xfId="0" applyFont="1" applyFill="1" applyBorder="1" applyAlignment="1">
      <alignment horizontal="justify" vertical="center" wrapText="1" readingOrder="1"/>
    </xf>
    <xf numFmtId="49" fontId="2" fillId="2" borderId="2" xfId="2" applyNumberFormat="1" applyFont="1" applyFill="1" applyBorder="1" applyAlignment="1" applyProtection="1">
      <alignment horizontal="center" vertical="center" wrapText="1"/>
    </xf>
    <xf numFmtId="49" fontId="8" fillId="2" borderId="8" xfId="2" applyNumberFormat="1" applyFont="1" applyFill="1" applyBorder="1" applyAlignment="1" applyProtection="1">
      <alignment horizontal="justify" vertical="center" wrapText="1"/>
    </xf>
    <xf numFmtId="49" fontId="8"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2" fillId="3" borderId="2" xfId="2" applyFont="1" applyFill="1" applyBorder="1" applyAlignment="1">
      <alignment horizontal="center" vertical="center"/>
    </xf>
    <xf numFmtId="0" fontId="2" fillId="3" borderId="2" xfId="2" applyFont="1" applyFill="1" applyBorder="1" applyAlignment="1">
      <alignment horizontal="justify" vertical="center" wrapText="1"/>
    </xf>
    <xf numFmtId="0" fontId="8" fillId="2" borderId="4" xfId="2" applyFont="1" applyFill="1" applyBorder="1" applyAlignment="1">
      <alignment horizontal="justify" vertical="center" wrapText="1"/>
    </xf>
    <xf numFmtId="0" fontId="2" fillId="2" borderId="4" xfId="2" applyFont="1" applyFill="1" applyBorder="1" applyAlignment="1">
      <alignment horizontal="justify" vertical="center" wrapText="1"/>
    </xf>
    <xf numFmtId="0" fontId="6" fillId="2" borderId="0" xfId="2" applyFont="1" applyFill="1" applyAlignment="1">
      <alignment horizontal="center" vertical="center" wrapText="1"/>
    </xf>
    <xf numFmtId="0" fontId="8" fillId="2" borderId="2" xfId="2"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8" fillId="2" borderId="2" xfId="2" applyFont="1" applyFill="1" applyBorder="1" applyAlignment="1">
      <alignment horizontal="center" vertical="center"/>
    </xf>
    <xf numFmtId="49" fontId="5" fillId="2" borderId="2" xfId="5" applyNumberFormat="1" applyFont="1" applyFill="1" applyBorder="1" applyAlignment="1">
      <alignment horizontal="left" vertical="center" wrapText="1"/>
    </xf>
    <xf numFmtId="0" fontId="2" fillId="2" borderId="0" xfId="2" applyFont="1" applyFill="1" applyAlignment="1">
      <alignment horizontal="center" vertical="center" wrapText="1"/>
    </xf>
    <xf numFmtId="0" fontId="15" fillId="2" borderId="0" xfId="2" applyFont="1" applyFill="1" applyBorder="1" applyAlignment="1">
      <alignment horizontal="justify" vertical="center" wrapText="1"/>
    </xf>
    <xf numFmtId="0" fontId="3" fillId="2" borderId="0" xfId="2" applyFont="1" applyFill="1" applyBorder="1" applyAlignment="1">
      <alignment horizontal="center" vertical="center" wrapText="1"/>
    </xf>
    <xf numFmtId="0" fontId="6" fillId="2" borderId="0" xfId="2" applyFont="1" applyFill="1" applyBorder="1" applyAlignment="1">
      <alignment vertical="center" wrapText="1"/>
    </xf>
    <xf numFmtId="0" fontId="15" fillId="2" borderId="0" xfId="2" applyFont="1" applyFill="1" applyAlignment="1">
      <alignment horizontal="justify" vertical="center" wrapText="1"/>
    </xf>
    <xf numFmtId="0" fontId="3" fillId="2" borderId="0" xfId="2" applyFont="1" applyFill="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49" fontId="5" fillId="2" borderId="5" xfId="5" applyNumberFormat="1" applyFont="1" applyFill="1" applyBorder="1" applyAlignment="1">
      <alignment horizontal="left" vertical="center" wrapText="1"/>
    </xf>
    <xf numFmtId="49" fontId="5" fillId="2" borderId="6" xfId="5" applyNumberFormat="1" applyFont="1" applyFill="1" applyBorder="1" applyAlignment="1">
      <alignment horizontal="left" vertical="center" wrapText="1"/>
    </xf>
    <xf numFmtId="0" fontId="2" fillId="2" borderId="0" xfId="1" applyFont="1" applyFill="1" applyAlignment="1">
      <alignment horizontal="right" vertical="center" wrapText="1"/>
    </xf>
    <xf numFmtId="0" fontId="2" fillId="2" borderId="0" xfId="1" applyFont="1" applyFill="1" applyAlignment="1">
      <alignment horizontal="right" vertical="center"/>
    </xf>
    <xf numFmtId="164" fontId="2" fillId="2" borderId="1" xfId="2" applyNumberFormat="1" applyFont="1" applyFill="1" applyBorder="1" applyAlignment="1">
      <alignment horizontal="right" vertical="center" wrapText="1"/>
    </xf>
    <xf numFmtId="0" fontId="2" fillId="2" borderId="0" xfId="1" applyFont="1" applyFill="1" applyAlignment="1">
      <alignment horizontal="center" vertical="center" wrapText="1"/>
    </xf>
  </cellXfs>
  <cellStyles count="11">
    <cellStyle name="Обычный" xfId="0" builtinId="0"/>
    <cellStyle name="Обычный 2" xfId="6"/>
    <cellStyle name="Обычный 2 2" xfId="2"/>
    <cellStyle name="Обычный 2 3" xfId="1"/>
    <cellStyle name="Обычный 3" xfId="7"/>
    <cellStyle name="Обычный_Лист2" xfId="5"/>
    <cellStyle name="Процентный 2" xfId="4"/>
    <cellStyle name="Финансовый 2" xfId="8"/>
    <cellStyle name="Финансовый 2 2 2" xfId="3"/>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85"/>
  <sheetViews>
    <sheetView tabSelected="1" zoomScaleNormal="100" workbookViewId="0">
      <selection activeCell="D7" sqref="D7"/>
    </sheetView>
  </sheetViews>
  <sheetFormatPr defaultColWidth="9.140625" defaultRowHeight="18.75" x14ac:dyDescent="0.25"/>
  <cols>
    <col min="1" max="1" width="31.7109375" style="59" customWidth="1"/>
    <col min="2" max="2" width="65.85546875" style="63" customWidth="1"/>
    <col min="3" max="4" width="13.85546875" style="64" customWidth="1"/>
    <col min="5" max="5" width="13.28515625" style="64" customWidth="1"/>
    <col min="6" max="6" width="10.140625" style="3" bestFit="1" customWidth="1"/>
    <col min="7" max="7" width="11" style="3" customWidth="1"/>
    <col min="8" max="16384" width="9.140625" style="3"/>
  </cols>
  <sheetData>
    <row r="1" spans="1:240" s="1" customFormat="1" ht="15.75" x14ac:dyDescent="0.25">
      <c r="A1" s="69" t="s">
        <v>393</v>
      </c>
      <c r="B1" s="69"/>
      <c r="C1" s="69"/>
      <c r="D1" s="69"/>
      <c r="E1" s="69"/>
    </row>
    <row r="2" spans="1:240" s="1" customFormat="1" ht="15.75" x14ac:dyDescent="0.25">
      <c r="A2" s="69" t="s">
        <v>0</v>
      </c>
      <c r="B2" s="69"/>
      <c r="C2" s="69"/>
      <c r="D2" s="69"/>
      <c r="E2" s="69"/>
    </row>
    <row r="3" spans="1:240" s="1" customFormat="1" ht="15.75" x14ac:dyDescent="0.25">
      <c r="A3" s="70" t="s">
        <v>1</v>
      </c>
      <c r="B3" s="70"/>
      <c r="C3" s="70"/>
      <c r="D3" s="70"/>
      <c r="E3" s="70"/>
    </row>
    <row r="4" spans="1:240" s="1" customFormat="1" ht="15.75" x14ac:dyDescent="0.25">
      <c r="A4" s="69" t="s">
        <v>2</v>
      </c>
      <c r="B4" s="69"/>
      <c r="C4" s="69"/>
      <c r="D4" s="69"/>
      <c r="E4" s="69"/>
    </row>
    <row r="5" spans="1:240" s="1" customFormat="1" ht="20.25" customHeight="1" x14ac:dyDescent="0.25">
      <c r="A5" s="72" t="s">
        <v>3</v>
      </c>
      <c r="B5" s="72"/>
      <c r="C5" s="72"/>
      <c r="D5" s="72"/>
      <c r="E5" s="72"/>
    </row>
    <row r="6" spans="1:240" ht="28.5" customHeight="1" x14ac:dyDescent="0.25">
      <c r="A6" s="2"/>
      <c r="B6" s="2"/>
      <c r="C6" s="2"/>
      <c r="D6" s="71" t="s">
        <v>394</v>
      </c>
      <c r="E6" s="71"/>
    </row>
    <row r="7" spans="1:240" ht="66" customHeight="1" x14ac:dyDescent="0.25">
      <c r="A7" s="4" t="s">
        <v>4</v>
      </c>
      <c r="B7" s="4" t="s">
        <v>5</v>
      </c>
      <c r="C7" s="4" t="s">
        <v>6</v>
      </c>
      <c r="D7" s="4" t="s">
        <v>7</v>
      </c>
      <c r="E7" s="4" t="s">
        <v>8</v>
      </c>
    </row>
    <row r="8" spans="1:240" s="8" customFormat="1" ht="15.75" x14ac:dyDescent="0.25">
      <c r="A8" s="5" t="s">
        <v>9</v>
      </c>
      <c r="B8" s="6" t="s">
        <v>10</v>
      </c>
      <c r="C8" s="7">
        <f>SUM(C10:C17)</f>
        <v>1673595.5</v>
      </c>
      <c r="D8" s="7">
        <f>SUM(D10:D15)</f>
        <v>1704427.7000000002</v>
      </c>
      <c r="E8" s="7">
        <f>SUM(E10:E15)</f>
        <v>1840410.1</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row>
    <row r="9" spans="1:240" ht="63" x14ac:dyDescent="0.25">
      <c r="A9" s="9"/>
      <c r="B9" s="10" t="s">
        <v>11</v>
      </c>
      <c r="C9" s="11">
        <f>((C10+C11+C12+C13)*17.84669555/32.8466955)+C14+(C15*17.84669555/32.78922429)+(C16*17.84669555/32.84669555)+(C17*17.84669555/32.78922429)</f>
        <v>912131.92598965776</v>
      </c>
      <c r="D9" s="11">
        <f>((D10+D11+D12+D13)*17.9654867/32.9654867)+D14+(D15*17.9654867/32.90801544)</f>
        <v>930583.58001780987</v>
      </c>
      <c r="E9" s="11">
        <f>((E10+E11+E12+E13)*17.49429208/32.49429208)+E14+(E15*17.49429208/32.43682082)</f>
        <v>992594.84611531394</v>
      </c>
    </row>
    <row r="10" spans="1:240" ht="78.75" x14ac:dyDescent="0.25">
      <c r="A10" s="65" t="s">
        <v>12</v>
      </c>
      <c r="B10" s="12" t="s">
        <v>13</v>
      </c>
      <c r="C10" s="13">
        <v>1364550.6</v>
      </c>
      <c r="D10" s="14">
        <v>1531815.3</v>
      </c>
      <c r="E10" s="14">
        <v>1661513</v>
      </c>
    </row>
    <row r="11" spans="1:240" ht="47.25" x14ac:dyDescent="0.25">
      <c r="A11" s="66"/>
      <c r="B11" s="12" t="s">
        <v>14</v>
      </c>
      <c r="C11" s="13">
        <v>52919.8</v>
      </c>
      <c r="D11" s="14">
        <v>54598.3</v>
      </c>
      <c r="E11" s="14">
        <v>55916.800000000003</v>
      </c>
    </row>
    <row r="12" spans="1:240" ht="110.25" x14ac:dyDescent="0.25">
      <c r="A12" s="15" t="s">
        <v>15</v>
      </c>
      <c r="B12" s="16" t="s">
        <v>16</v>
      </c>
      <c r="C12" s="13">
        <v>12500</v>
      </c>
      <c r="D12" s="14">
        <v>5760</v>
      </c>
      <c r="E12" s="14">
        <v>6030</v>
      </c>
    </row>
    <row r="13" spans="1:240" ht="47.25" x14ac:dyDescent="0.25">
      <c r="A13" s="15" t="s">
        <v>17</v>
      </c>
      <c r="B13" s="12" t="s">
        <v>18</v>
      </c>
      <c r="C13" s="13">
        <v>20315.400000000001</v>
      </c>
      <c r="D13" s="14">
        <v>17779.099999999999</v>
      </c>
      <c r="E13" s="14">
        <v>18077.5</v>
      </c>
    </row>
    <row r="14" spans="1:240" s="17" customFormat="1" ht="94.5" x14ac:dyDescent="0.25">
      <c r="A14" s="15" t="s">
        <v>19</v>
      </c>
      <c r="B14" s="16" t="s">
        <v>20</v>
      </c>
      <c r="C14" s="13">
        <v>5800</v>
      </c>
      <c r="D14" s="14">
        <v>3561</v>
      </c>
      <c r="E14" s="14">
        <v>3602.8</v>
      </c>
    </row>
    <row r="15" spans="1:240" s="17" customFormat="1" ht="94.5" x14ac:dyDescent="0.25">
      <c r="A15" s="15" t="s">
        <v>21</v>
      </c>
      <c r="B15" s="16" t="s">
        <v>22</v>
      </c>
      <c r="C15" s="13">
        <v>101179.7</v>
      </c>
      <c r="D15" s="14">
        <v>90914</v>
      </c>
      <c r="E15" s="14">
        <v>95270</v>
      </c>
    </row>
    <row r="16" spans="1:240" s="17" customFormat="1" ht="63" x14ac:dyDescent="0.25">
      <c r="A16" s="15" t="s">
        <v>23</v>
      </c>
      <c r="B16" s="16" t="s">
        <v>24</v>
      </c>
      <c r="C16" s="13">
        <v>45830</v>
      </c>
      <c r="D16" s="14">
        <v>0</v>
      </c>
      <c r="E16" s="14">
        <v>0</v>
      </c>
    </row>
    <row r="17" spans="1:240" s="17" customFormat="1" ht="63" x14ac:dyDescent="0.25">
      <c r="A17" s="15" t="s">
        <v>25</v>
      </c>
      <c r="B17" s="16" t="s">
        <v>26</v>
      </c>
      <c r="C17" s="13">
        <v>70500</v>
      </c>
      <c r="D17" s="14">
        <v>0</v>
      </c>
      <c r="E17" s="14">
        <v>0</v>
      </c>
    </row>
    <row r="18" spans="1:240" ht="31.5" x14ac:dyDescent="0.25">
      <c r="A18" s="18" t="s">
        <v>27</v>
      </c>
      <c r="B18" s="19" t="s">
        <v>28</v>
      </c>
      <c r="C18" s="7">
        <f>SUM(C19:C22)</f>
        <v>33082.5</v>
      </c>
      <c r="D18" s="7">
        <f>SUM(D19:D22)</f>
        <v>35740.300000000003</v>
      </c>
      <c r="E18" s="7">
        <f>SUM(E19:E22)</f>
        <v>36767.4</v>
      </c>
    </row>
    <row r="19" spans="1:240" ht="110.25" x14ac:dyDescent="0.25">
      <c r="A19" s="15" t="s">
        <v>29</v>
      </c>
      <c r="B19" s="20" t="s">
        <v>30</v>
      </c>
      <c r="C19" s="13">
        <v>16030.3</v>
      </c>
      <c r="D19" s="13">
        <v>17078.400000000001</v>
      </c>
      <c r="E19" s="13">
        <v>17528.599999999999</v>
      </c>
    </row>
    <row r="20" spans="1:240" ht="126" x14ac:dyDescent="0.25">
      <c r="A20" s="15" t="s">
        <v>31</v>
      </c>
      <c r="B20" s="20" t="s">
        <v>32</v>
      </c>
      <c r="C20" s="13">
        <v>93.4</v>
      </c>
      <c r="D20" s="13">
        <v>99.6</v>
      </c>
      <c r="E20" s="13">
        <v>102.2</v>
      </c>
    </row>
    <row r="21" spans="1:240" ht="126" x14ac:dyDescent="0.25">
      <c r="A21" s="15" t="s">
        <v>33</v>
      </c>
      <c r="B21" s="20" t="s">
        <v>34</v>
      </c>
      <c r="C21" s="13">
        <v>19068.8</v>
      </c>
      <c r="D21" s="13">
        <v>20824.900000000001</v>
      </c>
      <c r="E21" s="13">
        <v>21376.3</v>
      </c>
    </row>
    <row r="22" spans="1:240" s="17" customFormat="1" ht="126" x14ac:dyDescent="0.25">
      <c r="A22" s="15" t="s">
        <v>35</v>
      </c>
      <c r="B22" s="20" t="s">
        <v>36</v>
      </c>
      <c r="C22" s="13">
        <v>-2110</v>
      </c>
      <c r="D22" s="13">
        <v>-2262.6</v>
      </c>
      <c r="E22" s="13">
        <v>-2239.6999999999998</v>
      </c>
    </row>
    <row r="23" spans="1:240" s="22" customFormat="1" ht="15.75" x14ac:dyDescent="0.25">
      <c r="A23" s="5" t="s">
        <v>37</v>
      </c>
      <c r="B23" s="21" t="s">
        <v>38</v>
      </c>
      <c r="C23" s="7">
        <f>C24+C28+C29+C30</f>
        <v>483478</v>
      </c>
      <c r="D23" s="7">
        <f>D24+D28+D29+D30</f>
        <v>414432.10000000003</v>
      </c>
      <c r="E23" s="7">
        <f>E24+E28+E29+E30</f>
        <v>422500.1</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row>
    <row r="24" spans="1:240" s="22" customFormat="1" ht="31.5" x14ac:dyDescent="0.25">
      <c r="A24" s="5" t="s">
        <v>39</v>
      </c>
      <c r="B24" s="6" t="s">
        <v>40</v>
      </c>
      <c r="C24" s="7">
        <f>C25+C26+C27</f>
        <v>462605</v>
      </c>
      <c r="D24" s="7">
        <f>D25+D26+D27</f>
        <v>389857.9</v>
      </c>
      <c r="E24" s="7">
        <f>E25+E26+E27</f>
        <v>397655</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row>
    <row r="25" spans="1:240" s="22" customFormat="1" ht="31.5" x14ac:dyDescent="0.25">
      <c r="A25" s="4" t="s">
        <v>41</v>
      </c>
      <c r="B25" s="12" t="s">
        <v>42</v>
      </c>
      <c r="C25" s="13">
        <v>308815.5</v>
      </c>
      <c r="D25" s="13">
        <v>302857.90000000002</v>
      </c>
      <c r="E25" s="13">
        <v>309655</v>
      </c>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row>
    <row r="26" spans="1:240" ht="47.25" x14ac:dyDescent="0.25">
      <c r="A26" s="4" t="s">
        <v>43</v>
      </c>
      <c r="B26" s="12" t="s">
        <v>44</v>
      </c>
      <c r="C26" s="13">
        <v>0</v>
      </c>
      <c r="D26" s="13">
        <v>0</v>
      </c>
      <c r="E26" s="13">
        <v>0</v>
      </c>
    </row>
    <row r="27" spans="1:240" ht="63" x14ac:dyDescent="0.25">
      <c r="A27" s="4" t="s">
        <v>45</v>
      </c>
      <c r="B27" s="12" t="s">
        <v>46</v>
      </c>
      <c r="C27" s="13">
        <v>153789.5</v>
      </c>
      <c r="D27" s="13">
        <v>87000</v>
      </c>
      <c r="E27" s="13">
        <v>88000</v>
      </c>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row>
    <row r="28" spans="1:240" ht="31.5" x14ac:dyDescent="0.25">
      <c r="A28" s="4" t="s">
        <v>47</v>
      </c>
      <c r="B28" s="12" t="s">
        <v>48</v>
      </c>
      <c r="C28" s="13">
        <v>0</v>
      </c>
      <c r="D28" s="13">
        <v>0</v>
      </c>
      <c r="E28" s="13">
        <v>0</v>
      </c>
    </row>
    <row r="29" spans="1:240" s="17" customFormat="1" ht="15.75" x14ac:dyDescent="0.25">
      <c r="A29" s="4" t="s">
        <v>49</v>
      </c>
      <c r="B29" s="12" t="s">
        <v>50</v>
      </c>
      <c r="C29" s="13">
        <v>205</v>
      </c>
      <c r="D29" s="13">
        <v>480</v>
      </c>
      <c r="E29" s="13">
        <v>480</v>
      </c>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row>
    <row r="30" spans="1:240" ht="31.5" x14ac:dyDescent="0.25">
      <c r="A30" s="4" t="s">
        <v>51</v>
      </c>
      <c r="B30" s="12" t="s">
        <v>52</v>
      </c>
      <c r="C30" s="13">
        <v>20668</v>
      </c>
      <c r="D30" s="13">
        <v>24094.2</v>
      </c>
      <c r="E30" s="13">
        <v>24365.1</v>
      </c>
    </row>
    <row r="31" spans="1:240" s="17" customFormat="1" ht="15.75" x14ac:dyDescent="0.25">
      <c r="A31" s="5" t="s">
        <v>53</v>
      </c>
      <c r="B31" s="21" t="s">
        <v>54</v>
      </c>
      <c r="C31" s="7">
        <f>C32+C33</f>
        <v>166408.6</v>
      </c>
      <c r="D31" s="7">
        <f>D32+D33</f>
        <v>176997</v>
      </c>
      <c r="E31" s="7">
        <f>E32+E33</f>
        <v>176997.2</v>
      </c>
    </row>
    <row r="32" spans="1:240" s="17" customFormat="1" ht="47.25" x14ac:dyDescent="0.25">
      <c r="A32" s="4" t="s">
        <v>55</v>
      </c>
      <c r="B32" s="12" t="s">
        <v>56</v>
      </c>
      <c r="C32" s="13">
        <v>72808.600000000006</v>
      </c>
      <c r="D32" s="13">
        <v>79797</v>
      </c>
      <c r="E32" s="13">
        <v>79797.2</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row>
    <row r="33" spans="1:240" s="17" customFormat="1" ht="15.75" x14ac:dyDescent="0.25">
      <c r="A33" s="4" t="s">
        <v>57</v>
      </c>
      <c r="B33" s="6" t="s">
        <v>58</v>
      </c>
      <c r="C33" s="7">
        <f>C34+C35</f>
        <v>93600</v>
      </c>
      <c r="D33" s="7">
        <f>D34+D35</f>
        <v>97200</v>
      </c>
      <c r="E33" s="7">
        <f>E34+E35</f>
        <v>97200</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row>
    <row r="34" spans="1:240" s="17" customFormat="1" ht="31.5" x14ac:dyDescent="0.25">
      <c r="A34" s="4" t="s">
        <v>59</v>
      </c>
      <c r="B34" s="12" t="s">
        <v>60</v>
      </c>
      <c r="C34" s="13">
        <v>74800</v>
      </c>
      <c r="D34" s="13">
        <v>78400</v>
      </c>
      <c r="E34" s="13">
        <v>78400</v>
      </c>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row>
    <row r="35" spans="1:240" s="17" customFormat="1" ht="31.5" x14ac:dyDescent="0.25">
      <c r="A35" s="4" t="s">
        <v>61</v>
      </c>
      <c r="B35" s="12" t="s">
        <v>62</v>
      </c>
      <c r="C35" s="13">
        <v>18800</v>
      </c>
      <c r="D35" s="13">
        <v>18800</v>
      </c>
      <c r="E35" s="13">
        <v>18800</v>
      </c>
    </row>
    <row r="36" spans="1:240" ht="15.75" x14ac:dyDescent="0.25">
      <c r="A36" s="5" t="s">
        <v>63</v>
      </c>
      <c r="B36" s="6" t="s">
        <v>64</v>
      </c>
      <c r="C36" s="7">
        <f>SUM(C37:C39)</f>
        <v>25232.600000000002</v>
      </c>
      <c r="D36" s="7">
        <f>SUM(D37:D39)</f>
        <v>25307.600000000002</v>
      </c>
      <c r="E36" s="7">
        <f>SUM(E37:E39)</f>
        <v>26651</v>
      </c>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row>
    <row r="37" spans="1:240" ht="47.25" x14ac:dyDescent="0.25">
      <c r="A37" s="4" t="s">
        <v>65</v>
      </c>
      <c r="B37" s="12" t="s">
        <v>66</v>
      </c>
      <c r="C37" s="13">
        <v>25150.2</v>
      </c>
      <c r="D37" s="13">
        <v>25250.2</v>
      </c>
      <c r="E37" s="13">
        <v>25250.2</v>
      </c>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row>
    <row r="38" spans="1:240" s="22" customFormat="1" ht="31.5" x14ac:dyDescent="0.25">
      <c r="A38" s="4" t="s">
        <v>67</v>
      </c>
      <c r="B38" s="12" t="s">
        <v>68</v>
      </c>
      <c r="C38" s="13">
        <v>60</v>
      </c>
      <c r="D38" s="13">
        <v>35</v>
      </c>
      <c r="E38" s="13">
        <v>1380</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ht="94.5" x14ac:dyDescent="0.25">
      <c r="A39" s="4" t="s">
        <v>69</v>
      </c>
      <c r="B39" s="12" t="s">
        <v>70</v>
      </c>
      <c r="C39" s="13">
        <v>22.4</v>
      </c>
      <c r="D39" s="13">
        <v>22.4</v>
      </c>
      <c r="E39" s="13">
        <v>20.8</v>
      </c>
    </row>
    <row r="40" spans="1:240" ht="15.75" x14ac:dyDescent="0.25">
      <c r="A40" s="23" t="s">
        <v>71</v>
      </c>
      <c r="B40" s="24"/>
      <c r="C40" s="7">
        <f>C8+C18+C23+C31+C36</f>
        <v>2381797.2000000002</v>
      </c>
      <c r="D40" s="7">
        <f>D8+D18+D23+D31+D36</f>
        <v>2356904.7000000002</v>
      </c>
      <c r="E40" s="7">
        <f>E8+E18+E23+E31+E36</f>
        <v>2503325.8000000003</v>
      </c>
    </row>
    <row r="41" spans="1:240" s="22" customFormat="1" ht="31.5" x14ac:dyDescent="0.25">
      <c r="A41" s="5" t="s">
        <v>72</v>
      </c>
      <c r="B41" s="6" t="s">
        <v>73</v>
      </c>
      <c r="C41" s="7">
        <f>SUM(C42:C51)</f>
        <v>90430.099999999991</v>
      </c>
      <c r="D41" s="7">
        <f>SUM(D42:D51)</f>
        <v>78051.199999999983</v>
      </c>
      <c r="E41" s="7">
        <f>SUM(E42:E51)</f>
        <v>77918.999999999985</v>
      </c>
      <c r="F41" s="3"/>
      <c r="G41" s="25"/>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22" customFormat="1" ht="78.75" x14ac:dyDescent="0.25">
      <c r="A42" s="26" t="s">
        <v>74</v>
      </c>
      <c r="B42" s="27" t="s">
        <v>75</v>
      </c>
      <c r="C42" s="13">
        <v>63235.5</v>
      </c>
      <c r="D42" s="13">
        <v>50094.2</v>
      </c>
      <c r="E42" s="13">
        <v>50094.2</v>
      </c>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s="22" customFormat="1" ht="78.75" x14ac:dyDescent="0.25">
      <c r="A43" s="26" t="s">
        <v>76</v>
      </c>
      <c r="B43" s="27" t="s">
        <v>77</v>
      </c>
      <c r="C43" s="13">
        <v>6562.2</v>
      </c>
      <c r="D43" s="13">
        <v>9670.1</v>
      </c>
      <c r="E43" s="13">
        <v>9670.1</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17" customFormat="1" ht="78.75" x14ac:dyDescent="0.25">
      <c r="A44" s="26" t="s">
        <v>78</v>
      </c>
      <c r="B44" s="27" t="s">
        <v>79</v>
      </c>
      <c r="C44" s="13">
        <v>257.10000000000002</v>
      </c>
      <c r="D44" s="13">
        <v>257.10000000000002</v>
      </c>
      <c r="E44" s="13">
        <v>257.10000000000002</v>
      </c>
    </row>
    <row r="45" spans="1:240" s="17" customFormat="1" ht="78.75" x14ac:dyDescent="0.25">
      <c r="A45" s="26" t="s">
        <v>80</v>
      </c>
      <c r="B45" s="27" t="s">
        <v>79</v>
      </c>
      <c r="C45" s="13">
        <v>11.2</v>
      </c>
      <c r="D45" s="13">
        <v>11.2</v>
      </c>
      <c r="E45" s="13">
        <v>11.2</v>
      </c>
      <c r="G45" s="28"/>
    </row>
    <row r="46" spans="1:240" s="17" customFormat="1" ht="78.75" x14ac:dyDescent="0.25">
      <c r="A46" s="26" t="s">
        <v>81</v>
      </c>
      <c r="B46" s="27" t="s">
        <v>79</v>
      </c>
      <c r="C46" s="13">
        <v>848.4</v>
      </c>
      <c r="D46" s="13">
        <v>848.4</v>
      </c>
      <c r="E46" s="13">
        <v>848.4</v>
      </c>
    </row>
    <row r="47" spans="1:240" s="17" customFormat="1" ht="78.75" x14ac:dyDescent="0.25">
      <c r="A47" s="26" t="s">
        <v>82</v>
      </c>
      <c r="B47" s="27" t="s">
        <v>79</v>
      </c>
      <c r="C47" s="13">
        <v>176.2</v>
      </c>
      <c r="D47" s="13">
        <v>176.2</v>
      </c>
      <c r="E47" s="13">
        <v>176.2</v>
      </c>
    </row>
    <row r="48" spans="1:240" s="17" customFormat="1" ht="31.5" x14ac:dyDescent="0.25">
      <c r="A48" s="26" t="s">
        <v>83</v>
      </c>
      <c r="B48" s="29" t="s">
        <v>84</v>
      </c>
      <c r="C48" s="13">
        <v>8176</v>
      </c>
      <c r="D48" s="13">
        <v>8176</v>
      </c>
      <c r="E48" s="13">
        <v>8176</v>
      </c>
    </row>
    <row r="49" spans="1:239" s="17" customFormat="1" ht="110.25" x14ac:dyDescent="0.25">
      <c r="A49" s="26" t="s">
        <v>85</v>
      </c>
      <c r="B49" s="27" t="s">
        <v>86</v>
      </c>
      <c r="C49" s="13">
        <v>3.8</v>
      </c>
      <c r="D49" s="13">
        <v>12.2</v>
      </c>
      <c r="E49" s="13">
        <v>12.2</v>
      </c>
    </row>
    <row r="50" spans="1:239" s="17" customFormat="1" ht="47.25" x14ac:dyDescent="0.25">
      <c r="A50" s="26" t="s">
        <v>87</v>
      </c>
      <c r="B50" s="27" t="s">
        <v>88</v>
      </c>
      <c r="C50" s="13">
        <v>1066.9000000000001</v>
      </c>
      <c r="D50" s="13">
        <v>511.8</v>
      </c>
      <c r="E50" s="13">
        <v>511.8</v>
      </c>
    </row>
    <row r="51" spans="1:239" s="17" customFormat="1" ht="78.75" x14ac:dyDescent="0.25">
      <c r="A51" s="26" t="s">
        <v>89</v>
      </c>
      <c r="B51" s="12" t="s">
        <v>90</v>
      </c>
      <c r="C51" s="13">
        <v>10092.799999999999</v>
      </c>
      <c r="D51" s="13">
        <v>8294</v>
      </c>
      <c r="E51" s="13">
        <v>8161.8</v>
      </c>
    </row>
    <row r="52" spans="1:239" s="17" customFormat="1" ht="15.75" x14ac:dyDescent="0.25">
      <c r="A52" s="5" t="s">
        <v>91</v>
      </c>
      <c r="B52" s="6" t="s">
        <v>92</v>
      </c>
      <c r="C52" s="7">
        <f>SUM(C53:C55)</f>
        <v>1690.8</v>
      </c>
      <c r="D52" s="7">
        <f>SUM(D53:D55)</f>
        <v>1758.4</v>
      </c>
      <c r="E52" s="7">
        <f>SUM(E53:E55)</f>
        <v>1828.8</v>
      </c>
    </row>
    <row r="53" spans="1:239" customFormat="1" ht="63" x14ac:dyDescent="0.25">
      <c r="A53" s="4" t="s">
        <v>93</v>
      </c>
      <c r="B53" s="12" t="s">
        <v>94</v>
      </c>
      <c r="C53" s="13">
        <v>983.5</v>
      </c>
      <c r="D53" s="13">
        <v>1022.8</v>
      </c>
      <c r="E53" s="13">
        <v>1063.8</v>
      </c>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row>
    <row r="54" spans="1:239" customFormat="1" ht="63" x14ac:dyDescent="0.25">
      <c r="A54" s="4" t="s">
        <v>95</v>
      </c>
      <c r="B54" s="12" t="s">
        <v>96</v>
      </c>
      <c r="C54" s="13">
        <v>367.3</v>
      </c>
      <c r="D54" s="13">
        <v>394</v>
      </c>
      <c r="E54" s="13">
        <v>409.8</v>
      </c>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row>
    <row r="55" spans="1:239" customFormat="1" ht="63" x14ac:dyDescent="0.25">
      <c r="A55" s="4" t="s">
        <v>97</v>
      </c>
      <c r="B55" s="12" t="s">
        <v>98</v>
      </c>
      <c r="C55" s="13">
        <v>340</v>
      </c>
      <c r="D55" s="13">
        <v>341.6</v>
      </c>
      <c r="E55" s="13">
        <v>355.2</v>
      </c>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row>
    <row r="56" spans="1:239" customFormat="1" ht="31.5" x14ac:dyDescent="0.25">
      <c r="A56" s="5" t="s">
        <v>99</v>
      </c>
      <c r="B56" s="6" t="s">
        <v>100</v>
      </c>
      <c r="C56" s="7">
        <f>C57+C60</f>
        <v>11248.1</v>
      </c>
      <c r="D56" s="7">
        <f>D57+D60</f>
        <v>8876.5</v>
      </c>
      <c r="E56" s="7">
        <f>E57+E60</f>
        <v>8892.4</v>
      </c>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row>
    <row r="57" spans="1:239" customFormat="1" ht="31.5" x14ac:dyDescent="0.25">
      <c r="A57" s="4" t="s">
        <v>101</v>
      </c>
      <c r="B57" s="12" t="s">
        <v>102</v>
      </c>
      <c r="C57" s="7">
        <f>SUM(C58:C59)</f>
        <v>6930</v>
      </c>
      <c r="D57" s="7">
        <f>SUM(D58:D59)</f>
        <v>6745.8</v>
      </c>
      <c r="E57" s="7">
        <f>SUM(E58:E59)</f>
        <v>6758.7</v>
      </c>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row>
    <row r="58" spans="1:239" customFormat="1" ht="63" x14ac:dyDescent="0.25">
      <c r="A58" s="4" t="s">
        <v>103</v>
      </c>
      <c r="B58" s="12" t="s">
        <v>104</v>
      </c>
      <c r="C58" s="13">
        <v>5571.3</v>
      </c>
      <c r="D58" s="13">
        <v>5587.1</v>
      </c>
      <c r="E58" s="13">
        <v>5600</v>
      </c>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row>
    <row r="59" spans="1:239" customFormat="1" ht="31.5" x14ac:dyDescent="0.25">
      <c r="A59" s="4" t="s">
        <v>105</v>
      </c>
      <c r="B59" s="12" t="s">
        <v>102</v>
      </c>
      <c r="C59" s="13">
        <v>1358.7</v>
      </c>
      <c r="D59" s="13">
        <v>1158.7</v>
      </c>
      <c r="E59" s="13">
        <v>1158.7</v>
      </c>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row>
    <row r="60" spans="1:239" customFormat="1" ht="15.75" x14ac:dyDescent="0.25">
      <c r="A60" s="5" t="s">
        <v>106</v>
      </c>
      <c r="B60" s="6" t="s">
        <v>107</v>
      </c>
      <c r="C60" s="7">
        <f>C61+C66</f>
        <v>4318.1000000000004</v>
      </c>
      <c r="D60" s="7">
        <f>D61+D66</f>
        <v>2130.6999999999998</v>
      </c>
      <c r="E60" s="7">
        <f>E61+E66</f>
        <v>2133.6999999999998</v>
      </c>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row>
    <row r="61" spans="1:239" ht="47.25" x14ac:dyDescent="0.25">
      <c r="A61" s="4" t="s">
        <v>108</v>
      </c>
      <c r="B61" s="12" t="s">
        <v>109</v>
      </c>
      <c r="C61" s="13">
        <f>SUM(C62:C65)</f>
        <v>1926</v>
      </c>
      <c r="D61" s="13">
        <f>SUM(D62:D65)</f>
        <v>1329.2</v>
      </c>
      <c r="E61" s="13">
        <f>SUM(E62:E65)</f>
        <v>1332.2</v>
      </c>
    </row>
    <row r="62" spans="1:239" ht="47.25" x14ac:dyDescent="0.25">
      <c r="A62" s="30" t="s">
        <v>110</v>
      </c>
      <c r="B62" s="31" t="s">
        <v>109</v>
      </c>
      <c r="C62" s="13">
        <v>316.2</v>
      </c>
      <c r="D62" s="13">
        <v>327</v>
      </c>
      <c r="E62" s="13">
        <v>322.2</v>
      </c>
    </row>
    <row r="63" spans="1:239" ht="47.25" x14ac:dyDescent="0.25">
      <c r="A63" s="30" t="s">
        <v>111</v>
      </c>
      <c r="B63" s="31" t="s">
        <v>109</v>
      </c>
      <c r="C63" s="13">
        <v>38</v>
      </c>
      <c r="D63" s="13">
        <v>15</v>
      </c>
      <c r="E63" s="13">
        <v>15</v>
      </c>
    </row>
    <row r="64" spans="1:239" ht="47.25" x14ac:dyDescent="0.25">
      <c r="A64" s="30" t="s">
        <v>112</v>
      </c>
      <c r="B64" s="31" t="s">
        <v>109</v>
      </c>
      <c r="C64" s="13">
        <v>1421.1</v>
      </c>
      <c r="D64" s="13">
        <v>855.2</v>
      </c>
      <c r="E64" s="13">
        <v>863</v>
      </c>
    </row>
    <row r="65" spans="1:6" ht="47.25" x14ac:dyDescent="0.25">
      <c r="A65" s="30" t="s">
        <v>113</v>
      </c>
      <c r="B65" s="31" t="s">
        <v>109</v>
      </c>
      <c r="C65" s="13">
        <v>150.69999999999999</v>
      </c>
      <c r="D65" s="13">
        <v>132</v>
      </c>
      <c r="E65" s="13">
        <v>132</v>
      </c>
    </row>
    <row r="66" spans="1:6" ht="31.5" x14ac:dyDescent="0.25">
      <c r="A66" s="4" t="s">
        <v>114</v>
      </c>
      <c r="B66" s="12" t="s">
        <v>115</v>
      </c>
      <c r="C66" s="13">
        <f>SUM(C67:C72)</f>
        <v>2392.1</v>
      </c>
      <c r="D66" s="13">
        <f>SUM(D67:D69)</f>
        <v>801.5</v>
      </c>
      <c r="E66" s="13">
        <f>SUM(E67:E69)</f>
        <v>801.5</v>
      </c>
    </row>
    <row r="67" spans="1:6" ht="31.5" x14ac:dyDescent="0.25">
      <c r="A67" s="30" t="s">
        <v>116</v>
      </c>
      <c r="B67" s="31" t="s">
        <v>115</v>
      </c>
      <c r="C67" s="13">
        <v>2046.7</v>
      </c>
      <c r="D67" s="13">
        <v>503.6</v>
      </c>
      <c r="E67" s="13">
        <v>503.6</v>
      </c>
    </row>
    <row r="68" spans="1:6" ht="31.5" x14ac:dyDescent="0.25">
      <c r="A68" s="30" t="s">
        <v>117</v>
      </c>
      <c r="B68" s="31" t="s">
        <v>115</v>
      </c>
      <c r="C68" s="13">
        <v>0.2</v>
      </c>
      <c r="D68" s="13">
        <v>0</v>
      </c>
      <c r="E68" s="13">
        <v>0</v>
      </c>
    </row>
    <row r="69" spans="1:6" ht="31.5" x14ac:dyDescent="0.25">
      <c r="A69" s="30" t="s">
        <v>118</v>
      </c>
      <c r="B69" s="31" t="s">
        <v>115</v>
      </c>
      <c r="C69" s="13">
        <v>297.89999999999998</v>
      </c>
      <c r="D69" s="13">
        <v>297.89999999999998</v>
      </c>
      <c r="E69" s="13">
        <v>297.89999999999998</v>
      </c>
    </row>
    <row r="70" spans="1:6" ht="31.5" x14ac:dyDescent="0.25">
      <c r="A70" s="30" t="s">
        <v>119</v>
      </c>
      <c r="B70" s="31" t="s">
        <v>115</v>
      </c>
      <c r="C70" s="13">
        <v>37.6</v>
      </c>
      <c r="D70" s="13">
        <v>0</v>
      </c>
      <c r="E70" s="13">
        <v>0</v>
      </c>
    </row>
    <row r="71" spans="1:6" ht="31.5" x14ac:dyDescent="0.25">
      <c r="A71" s="30" t="s">
        <v>120</v>
      </c>
      <c r="B71" s="31" t="s">
        <v>115</v>
      </c>
      <c r="C71" s="13">
        <v>0</v>
      </c>
      <c r="D71" s="13">
        <v>0</v>
      </c>
      <c r="E71" s="13">
        <v>0</v>
      </c>
    </row>
    <row r="72" spans="1:6" ht="31.5" x14ac:dyDescent="0.25">
      <c r="A72" s="30" t="s">
        <v>121</v>
      </c>
      <c r="B72" s="31" t="s">
        <v>115</v>
      </c>
      <c r="C72" s="13">
        <v>9.6999999999999993</v>
      </c>
      <c r="D72" s="13">
        <v>0</v>
      </c>
      <c r="E72" s="13">
        <v>0</v>
      </c>
    </row>
    <row r="73" spans="1:6" ht="31.5" x14ac:dyDescent="0.25">
      <c r="A73" s="5" t="s">
        <v>122</v>
      </c>
      <c r="B73" s="6" t="s">
        <v>123</v>
      </c>
      <c r="C73" s="7">
        <f>SUM(C74:C82)</f>
        <v>47712.4</v>
      </c>
      <c r="D73" s="7">
        <f>SUM(D74:D82)</f>
        <v>21468.3</v>
      </c>
      <c r="E73" s="7">
        <f>SUM(E74:E82)</f>
        <v>20779</v>
      </c>
    </row>
    <row r="74" spans="1:6" ht="78.75" x14ac:dyDescent="0.25">
      <c r="A74" s="15" t="s">
        <v>124</v>
      </c>
      <c r="B74" s="12" t="s">
        <v>125</v>
      </c>
      <c r="C74" s="13">
        <v>10.8</v>
      </c>
      <c r="D74" s="13">
        <v>10.8</v>
      </c>
      <c r="E74" s="13">
        <v>10.8</v>
      </c>
      <c r="F74" s="25"/>
    </row>
    <row r="75" spans="1:6" ht="78.75" x14ac:dyDescent="0.25">
      <c r="A75" s="15" t="s">
        <v>126</v>
      </c>
      <c r="B75" s="12" t="s">
        <v>125</v>
      </c>
      <c r="C75" s="13">
        <v>6.5</v>
      </c>
      <c r="D75" s="13">
        <v>4.4000000000000004</v>
      </c>
      <c r="E75" s="13">
        <v>4.4000000000000004</v>
      </c>
      <c r="F75" s="25"/>
    </row>
    <row r="76" spans="1:6" ht="94.5" x14ac:dyDescent="0.25">
      <c r="A76" s="4" t="s">
        <v>127</v>
      </c>
      <c r="B76" s="12" t="s">
        <v>128</v>
      </c>
      <c r="C76" s="13">
        <v>5992</v>
      </c>
      <c r="D76" s="13">
        <v>4438</v>
      </c>
      <c r="E76" s="13">
        <v>3748.7</v>
      </c>
    </row>
    <row r="77" spans="1:6" ht="78.75" x14ac:dyDescent="0.25">
      <c r="A77" s="15" t="s">
        <v>129</v>
      </c>
      <c r="B77" s="12" t="s">
        <v>130</v>
      </c>
      <c r="C77" s="32">
        <v>98.6</v>
      </c>
      <c r="D77" s="13">
        <v>0</v>
      </c>
      <c r="E77" s="13">
        <v>0</v>
      </c>
    </row>
    <row r="78" spans="1:6" ht="94.5" x14ac:dyDescent="0.25">
      <c r="A78" s="4" t="s">
        <v>131</v>
      </c>
      <c r="B78" s="12" t="s">
        <v>132</v>
      </c>
      <c r="C78" s="13">
        <v>215.1</v>
      </c>
      <c r="D78" s="13">
        <v>215.1</v>
      </c>
      <c r="E78" s="13">
        <v>215.1</v>
      </c>
    </row>
    <row r="79" spans="1:6" ht="47.25" x14ac:dyDescent="0.25">
      <c r="A79" s="26" t="s">
        <v>133</v>
      </c>
      <c r="B79" s="12" t="s">
        <v>134</v>
      </c>
      <c r="C79" s="13">
        <v>24531.9</v>
      </c>
      <c r="D79" s="13">
        <v>12780</v>
      </c>
      <c r="E79" s="13">
        <v>12780</v>
      </c>
    </row>
    <row r="80" spans="1:6" ht="63" x14ac:dyDescent="0.25">
      <c r="A80" s="26" t="s">
        <v>135</v>
      </c>
      <c r="B80" s="12" t="s">
        <v>136</v>
      </c>
      <c r="C80" s="13">
        <v>3730.4</v>
      </c>
      <c r="D80" s="13">
        <v>800</v>
      </c>
      <c r="E80" s="13">
        <v>800</v>
      </c>
    </row>
    <row r="81" spans="1:242" ht="78.75" x14ac:dyDescent="0.25">
      <c r="A81" s="26" t="s">
        <v>137</v>
      </c>
      <c r="B81" s="29" t="s">
        <v>138</v>
      </c>
      <c r="C81" s="13">
        <v>8127.1</v>
      </c>
      <c r="D81" s="13">
        <v>3220</v>
      </c>
      <c r="E81" s="13">
        <v>3220</v>
      </c>
    </row>
    <row r="82" spans="1:242" ht="47.25" x14ac:dyDescent="0.25">
      <c r="A82" s="26" t="s">
        <v>139</v>
      </c>
      <c r="B82" s="29" t="s">
        <v>140</v>
      </c>
      <c r="C82" s="13">
        <v>5000</v>
      </c>
      <c r="D82" s="13">
        <v>0</v>
      </c>
      <c r="E82" s="13">
        <v>0</v>
      </c>
    </row>
    <row r="83" spans="1:242" ht="15.75" x14ac:dyDescent="0.25">
      <c r="A83" s="5" t="s">
        <v>141</v>
      </c>
      <c r="B83" s="6" t="s">
        <v>142</v>
      </c>
      <c r="C83" s="33">
        <f>SUM(C84:C117)</f>
        <v>11140</v>
      </c>
      <c r="D83" s="33">
        <f>SUM(D84:D117)</f>
        <v>6416.7</v>
      </c>
      <c r="E83" s="33">
        <f>SUM(E84:E117)</f>
        <v>6448.4</v>
      </c>
    </row>
    <row r="84" spans="1:242" ht="78.75" x14ac:dyDescent="0.25">
      <c r="A84" s="15" t="s">
        <v>143</v>
      </c>
      <c r="B84" s="12" t="s">
        <v>144</v>
      </c>
      <c r="C84" s="14">
        <v>6</v>
      </c>
      <c r="D84" s="14">
        <v>24.5</v>
      </c>
      <c r="E84" s="14">
        <v>24.5</v>
      </c>
    </row>
    <row r="85" spans="1:242" ht="78.75" x14ac:dyDescent="0.25">
      <c r="A85" s="15" t="s">
        <v>145</v>
      </c>
      <c r="B85" s="12" t="s">
        <v>144</v>
      </c>
      <c r="C85" s="14">
        <v>16.5</v>
      </c>
      <c r="D85" s="14">
        <v>46.5</v>
      </c>
      <c r="E85" s="14">
        <v>46.5</v>
      </c>
      <c r="G85" s="34"/>
    </row>
    <row r="86" spans="1:242" ht="110.25" x14ac:dyDescent="0.25">
      <c r="A86" s="15" t="s">
        <v>146</v>
      </c>
      <c r="B86" s="29" t="s">
        <v>147</v>
      </c>
      <c r="C86" s="14">
        <v>32.5</v>
      </c>
      <c r="D86" s="14">
        <v>17.8</v>
      </c>
      <c r="E86" s="14">
        <v>17.8</v>
      </c>
    </row>
    <row r="87" spans="1:242" ht="110.25" x14ac:dyDescent="0.25">
      <c r="A87" s="15" t="s">
        <v>148</v>
      </c>
      <c r="B87" s="29" t="s">
        <v>147</v>
      </c>
      <c r="C87" s="14">
        <v>186.2</v>
      </c>
      <c r="D87" s="14">
        <v>186.2</v>
      </c>
      <c r="E87" s="14">
        <v>186.2</v>
      </c>
    </row>
    <row r="88" spans="1:242" ht="94.5" x14ac:dyDescent="0.25">
      <c r="A88" s="35" t="s">
        <v>149</v>
      </c>
      <c r="B88" s="36" t="s">
        <v>150</v>
      </c>
      <c r="C88" s="14">
        <v>9.5</v>
      </c>
      <c r="D88" s="14">
        <v>9.5</v>
      </c>
      <c r="E88" s="14">
        <v>9.5</v>
      </c>
    </row>
    <row r="89" spans="1:242" ht="78.75" x14ac:dyDescent="0.25">
      <c r="A89" s="35" t="s">
        <v>151</v>
      </c>
      <c r="B89" s="36" t="s">
        <v>152</v>
      </c>
      <c r="C89" s="14">
        <v>3.4</v>
      </c>
      <c r="D89" s="14">
        <v>30.4</v>
      </c>
      <c r="E89" s="14">
        <v>30.4</v>
      </c>
    </row>
    <row r="90" spans="1:242" ht="94.5" x14ac:dyDescent="0.25">
      <c r="A90" s="35" t="s">
        <v>153</v>
      </c>
      <c r="B90" s="36" t="s">
        <v>154</v>
      </c>
      <c r="C90" s="14">
        <v>9.4</v>
      </c>
      <c r="D90" s="14">
        <v>9.4</v>
      </c>
      <c r="E90" s="14">
        <v>9.4</v>
      </c>
    </row>
    <row r="91" spans="1:242" ht="110.25" x14ac:dyDescent="0.25">
      <c r="A91" s="35" t="s">
        <v>155</v>
      </c>
      <c r="B91" s="36" t="s">
        <v>156</v>
      </c>
      <c r="C91" s="14">
        <v>0</v>
      </c>
      <c r="D91" s="14">
        <v>6.9</v>
      </c>
      <c r="E91" s="14">
        <v>6.9</v>
      </c>
    </row>
    <row r="92" spans="1:242" ht="94.5" x14ac:dyDescent="0.25">
      <c r="A92" s="35" t="s">
        <v>157</v>
      </c>
      <c r="B92" s="36" t="s">
        <v>158</v>
      </c>
      <c r="C92" s="14">
        <v>0</v>
      </c>
      <c r="D92" s="14">
        <v>0.2</v>
      </c>
      <c r="E92" s="14">
        <v>0.2</v>
      </c>
    </row>
    <row r="93" spans="1:242" ht="78.75" x14ac:dyDescent="0.25">
      <c r="A93" s="35" t="s">
        <v>159</v>
      </c>
      <c r="B93" s="36" t="s">
        <v>160</v>
      </c>
      <c r="C93" s="14">
        <v>0</v>
      </c>
      <c r="D93" s="14">
        <v>171.9</v>
      </c>
      <c r="E93" s="14">
        <v>171.9</v>
      </c>
    </row>
    <row r="94" spans="1:242" ht="78.75" x14ac:dyDescent="0.25">
      <c r="A94" s="35" t="s">
        <v>161</v>
      </c>
      <c r="B94" s="36" t="s">
        <v>162</v>
      </c>
      <c r="C94" s="14">
        <v>1.3</v>
      </c>
      <c r="D94" s="14">
        <v>0</v>
      </c>
      <c r="E94" s="14">
        <v>0</v>
      </c>
    </row>
    <row r="95" spans="1:242" s="22" customFormat="1" ht="110.25" x14ac:dyDescent="0.25">
      <c r="A95" s="37" t="s">
        <v>163</v>
      </c>
      <c r="B95" s="36" t="s">
        <v>164</v>
      </c>
      <c r="C95" s="14">
        <v>400.3</v>
      </c>
      <c r="D95" s="14">
        <v>474</v>
      </c>
      <c r="E95" s="14">
        <v>474</v>
      </c>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row>
    <row r="96" spans="1:242" s="17" customFormat="1" ht="126" x14ac:dyDescent="0.25">
      <c r="A96" s="37" t="s">
        <v>165</v>
      </c>
      <c r="B96" s="36" t="s">
        <v>166</v>
      </c>
      <c r="C96" s="14">
        <v>6.8</v>
      </c>
      <c r="D96" s="14">
        <v>174.8</v>
      </c>
      <c r="E96" s="14">
        <v>174.8</v>
      </c>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row>
    <row r="97" spans="1:242" s="17" customFormat="1" ht="94.5" x14ac:dyDescent="0.25">
      <c r="A97" s="37" t="s">
        <v>167</v>
      </c>
      <c r="B97" s="36" t="s">
        <v>168</v>
      </c>
      <c r="C97" s="14">
        <v>0.5</v>
      </c>
      <c r="D97" s="14">
        <v>0</v>
      </c>
      <c r="E97" s="14">
        <v>0</v>
      </c>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row>
    <row r="98" spans="1:242" s="17" customFormat="1" ht="94.5" x14ac:dyDescent="0.25">
      <c r="A98" s="37" t="s">
        <v>169</v>
      </c>
      <c r="B98" s="36" t="s">
        <v>170</v>
      </c>
      <c r="C98" s="14">
        <v>6.6</v>
      </c>
      <c r="D98" s="14">
        <v>13.6</v>
      </c>
      <c r="E98" s="14">
        <v>13.6</v>
      </c>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row>
    <row r="99" spans="1:242" s="17" customFormat="1" ht="78.75" x14ac:dyDescent="0.25">
      <c r="A99" s="37" t="s">
        <v>171</v>
      </c>
      <c r="B99" s="36" t="s">
        <v>172</v>
      </c>
      <c r="C99" s="14">
        <v>1.1000000000000001</v>
      </c>
      <c r="D99" s="14">
        <v>0.2</v>
      </c>
      <c r="E99" s="14">
        <v>0.2</v>
      </c>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row>
    <row r="100" spans="1:242" s="17" customFormat="1" ht="78.75" x14ac:dyDescent="0.25">
      <c r="A100" s="26" t="s">
        <v>173</v>
      </c>
      <c r="B100" s="36" t="s">
        <v>172</v>
      </c>
      <c r="C100" s="14">
        <v>130</v>
      </c>
      <c r="D100" s="14">
        <v>530.29999999999995</v>
      </c>
      <c r="E100" s="14">
        <v>530.29999999999995</v>
      </c>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row>
    <row r="101" spans="1:242" s="17" customFormat="1" ht="78.75" x14ac:dyDescent="0.25">
      <c r="A101" s="26" t="s">
        <v>174</v>
      </c>
      <c r="B101" s="36" t="s">
        <v>172</v>
      </c>
      <c r="C101" s="14">
        <v>0.2</v>
      </c>
      <c r="D101" s="14">
        <v>2</v>
      </c>
      <c r="E101" s="14">
        <v>2</v>
      </c>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row>
    <row r="102" spans="1:242" ht="94.5" x14ac:dyDescent="0.25">
      <c r="A102" s="26" t="s">
        <v>175</v>
      </c>
      <c r="B102" s="12" t="s">
        <v>176</v>
      </c>
      <c r="C102" s="14">
        <v>63</v>
      </c>
      <c r="D102" s="14">
        <v>73</v>
      </c>
      <c r="E102" s="14">
        <v>73</v>
      </c>
    </row>
    <row r="103" spans="1:242" ht="94.5" x14ac:dyDescent="0.25">
      <c r="A103" s="26" t="s">
        <v>177</v>
      </c>
      <c r="B103" s="12" t="s">
        <v>176</v>
      </c>
      <c r="C103" s="14">
        <v>606.9</v>
      </c>
      <c r="D103" s="14">
        <v>606.9</v>
      </c>
      <c r="E103" s="14">
        <v>606.9</v>
      </c>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row>
    <row r="104" spans="1:242" s="17" customFormat="1" ht="63" x14ac:dyDescent="0.25">
      <c r="A104" s="37" t="s">
        <v>178</v>
      </c>
      <c r="B104" s="36" t="s">
        <v>179</v>
      </c>
      <c r="C104" s="14">
        <v>117.1</v>
      </c>
      <c r="D104" s="14">
        <v>117.1</v>
      </c>
      <c r="E104" s="14">
        <v>117.1</v>
      </c>
    </row>
    <row r="105" spans="1:242" s="17" customFormat="1" ht="78.75" x14ac:dyDescent="0.25">
      <c r="A105" s="37" t="s">
        <v>180</v>
      </c>
      <c r="B105" s="36" t="s">
        <v>181</v>
      </c>
      <c r="C105" s="14">
        <v>405</v>
      </c>
      <c r="D105" s="14">
        <v>0</v>
      </c>
      <c r="E105" s="14">
        <v>0</v>
      </c>
    </row>
    <row r="106" spans="1:242" s="17" customFormat="1" ht="78.75" x14ac:dyDescent="0.25">
      <c r="A106" s="37" t="s">
        <v>182</v>
      </c>
      <c r="B106" s="36" t="s">
        <v>181</v>
      </c>
      <c r="C106" s="14">
        <v>0.7</v>
      </c>
      <c r="D106" s="14">
        <v>0</v>
      </c>
      <c r="E106" s="14">
        <v>0</v>
      </c>
    </row>
    <row r="107" spans="1:242" s="38" customFormat="1" ht="78.75" x14ac:dyDescent="0.25">
      <c r="A107" s="26" t="s">
        <v>183</v>
      </c>
      <c r="B107" s="12" t="s">
        <v>184</v>
      </c>
      <c r="C107" s="14">
        <v>6700</v>
      </c>
      <c r="D107" s="14">
        <v>2827.4</v>
      </c>
      <c r="E107" s="14">
        <v>2827.4</v>
      </c>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row>
    <row r="108" spans="1:242" s="38" customFormat="1" ht="47.25" x14ac:dyDescent="0.25">
      <c r="A108" s="26" t="s">
        <v>185</v>
      </c>
      <c r="B108" s="12" t="s">
        <v>186</v>
      </c>
      <c r="C108" s="14">
        <v>175</v>
      </c>
      <c r="D108" s="14">
        <v>0</v>
      </c>
      <c r="E108" s="14">
        <v>0</v>
      </c>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row>
    <row r="109" spans="1:242" s="38" customFormat="1" ht="63" x14ac:dyDescent="0.25">
      <c r="A109" s="26" t="s">
        <v>187</v>
      </c>
      <c r="B109" s="12" t="s">
        <v>188</v>
      </c>
      <c r="C109" s="14">
        <v>120.2</v>
      </c>
      <c r="D109" s="14">
        <v>0</v>
      </c>
      <c r="E109" s="14">
        <v>0</v>
      </c>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row>
    <row r="110" spans="1:242" s="38" customFormat="1" ht="63" x14ac:dyDescent="0.25">
      <c r="A110" s="26" t="s">
        <v>189</v>
      </c>
      <c r="B110" s="12" t="s">
        <v>188</v>
      </c>
      <c r="C110" s="14">
        <v>135</v>
      </c>
      <c r="D110" s="14">
        <v>0</v>
      </c>
      <c r="E110" s="14">
        <v>0</v>
      </c>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row>
    <row r="111" spans="1:242" s="38" customFormat="1" ht="157.5" x14ac:dyDescent="0.25">
      <c r="A111" s="37" t="s">
        <v>190</v>
      </c>
      <c r="B111" s="36" t="s">
        <v>191</v>
      </c>
      <c r="C111" s="14">
        <v>84.4</v>
      </c>
      <c r="D111" s="14">
        <v>84.4</v>
      </c>
      <c r="E111" s="14">
        <v>84.4</v>
      </c>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row>
    <row r="112" spans="1:242" s="38" customFormat="1" ht="63" x14ac:dyDescent="0.25">
      <c r="A112" s="26" t="s">
        <v>192</v>
      </c>
      <c r="B112" s="12" t="s">
        <v>193</v>
      </c>
      <c r="C112" s="14">
        <v>0</v>
      </c>
      <c r="D112" s="14">
        <v>30</v>
      </c>
      <c r="E112" s="14">
        <v>30</v>
      </c>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row>
    <row r="113" spans="1:242" s="38" customFormat="1" ht="63" x14ac:dyDescent="0.25">
      <c r="A113" s="26" t="s">
        <v>194</v>
      </c>
      <c r="B113" s="12" t="s">
        <v>193</v>
      </c>
      <c r="C113" s="14">
        <v>855.5</v>
      </c>
      <c r="D113" s="14">
        <v>200</v>
      </c>
      <c r="E113" s="14">
        <v>200</v>
      </c>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row>
    <row r="114" spans="1:242" s="38" customFormat="1" ht="63" x14ac:dyDescent="0.25">
      <c r="A114" s="26" t="s">
        <v>195</v>
      </c>
      <c r="B114" s="12" t="s">
        <v>193</v>
      </c>
      <c r="C114" s="14">
        <v>122.3</v>
      </c>
      <c r="D114" s="14">
        <v>100</v>
      </c>
      <c r="E114" s="14">
        <v>100</v>
      </c>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row>
    <row r="115" spans="1:242" s="41" customFormat="1" ht="78.75" x14ac:dyDescent="0.25">
      <c r="A115" s="26" t="s">
        <v>196</v>
      </c>
      <c r="B115" s="12" t="s">
        <v>197</v>
      </c>
      <c r="C115" s="14">
        <v>5</v>
      </c>
      <c r="D115" s="14">
        <v>136</v>
      </c>
      <c r="E115" s="14">
        <v>136</v>
      </c>
      <c r="F115" s="39"/>
      <c r="G115" s="39"/>
      <c r="H115" s="39"/>
      <c r="I115" s="40"/>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c r="HW115" s="39"/>
      <c r="HX115" s="39"/>
      <c r="HY115" s="39"/>
      <c r="HZ115" s="39"/>
      <c r="IA115" s="39"/>
      <c r="IB115" s="39"/>
      <c r="IC115" s="39"/>
      <c r="ID115" s="39"/>
      <c r="IE115" s="39"/>
      <c r="IF115" s="39"/>
      <c r="IG115" s="39"/>
      <c r="IH115" s="39"/>
    </row>
    <row r="116" spans="1:242" s="41" customFormat="1" ht="110.25" x14ac:dyDescent="0.25">
      <c r="A116" s="26" t="s">
        <v>198</v>
      </c>
      <c r="B116" s="12" t="s">
        <v>199</v>
      </c>
      <c r="C116" s="14">
        <v>0</v>
      </c>
      <c r="D116" s="14">
        <v>410</v>
      </c>
      <c r="E116" s="14">
        <v>410</v>
      </c>
      <c r="F116" s="39"/>
      <c r="G116" s="39"/>
      <c r="H116" s="39"/>
      <c r="I116" s="40"/>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c r="IB116" s="39"/>
      <c r="IC116" s="39"/>
      <c r="ID116" s="39"/>
      <c r="IE116" s="39"/>
      <c r="IF116" s="39"/>
      <c r="IG116" s="39"/>
      <c r="IH116" s="39"/>
    </row>
    <row r="117" spans="1:242" s="38" customFormat="1" ht="110.25" x14ac:dyDescent="0.25">
      <c r="A117" s="26" t="s">
        <v>200</v>
      </c>
      <c r="B117" s="12" t="s">
        <v>199</v>
      </c>
      <c r="C117" s="14">
        <v>939.6</v>
      </c>
      <c r="D117" s="14">
        <v>133.69999999999999</v>
      </c>
      <c r="E117" s="14">
        <v>165.4</v>
      </c>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row>
    <row r="118" spans="1:242" s="38" customFormat="1" ht="15.75" x14ac:dyDescent="0.25">
      <c r="A118" s="5" t="s">
        <v>201</v>
      </c>
      <c r="B118" s="6" t="s">
        <v>202</v>
      </c>
      <c r="C118" s="7">
        <f>C119</f>
        <v>0</v>
      </c>
      <c r="D118" s="7">
        <f>D119</f>
        <v>312.39999999999998</v>
      </c>
      <c r="E118" s="7">
        <f>E119</f>
        <v>311.89999999999998</v>
      </c>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row>
    <row r="119" spans="1:242" s="38" customFormat="1" ht="15.75" x14ac:dyDescent="0.25">
      <c r="A119" s="4" t="s">
        <v>203</v>
      </c>
      <c r="B119" s="12" t="s">
        <v>204</v>
      </c>
      <c r="C119" s="13">
        <v>0</v>
      </c>
      <c r="D119" s="13">
        <v>312.39999999999998</v>
      </c>
      <c r="E119" s="13">
        <v>311.89999999999998</v>
      </c>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row>
    <row r="120" spans="1:242" s="38" customFormat="1" ht="15.75" x14ac:dyDescent="0.25">
      <c r="A120" s="42" t="s">
        <v>205</v>
      </c>
      <c r="B120" s="6" t="s">
        <v>206</v>
      </c>
      <c r="C120" s="7">
        <f t="shared" ref="C120" si="0">C121</f>
        <v>16</v>
      </c>
      <c r="D120" s="13">
        <v>0</v>
      </c>
      <c r="E120" s="13">
        <v>0</v>
      </c>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row>
    <row r="121" spans="1:242" s="38" customFormat="1" ht="17.25" customHeight="1" x14ac:dyDescent="0.25">
      <c r="A121" s="42" t="s">
        <v>207</v>
      </c>
      <c r="B121" s="43" t="s">
        <v>208</v>
      </c>
      <c r="C121" s="13">
        <v>16</v>
      </c>
      <c r="D121" s="13">
        <v>0</v>
      </c>
      <c r="E121" s="13">
        <v>0</v>
      </c>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row>
    <row r="122" spans="1:242" s="38" customFormat="1" ht="20.25" customHeight="1" x14ac:dyDescent="0.25">
      <c r="A122" s="67" t="s">
        <v>209</v>
      </c>
      <c r="B122" s="68"/>
      <c r="C122" s="7">
        <f>C118+C83+C73+C56+C52+C41+C120</f>
        <v>162237.4</v>
      </c>
      <c r="D122" s="7">
        <f>D118+D83+D73+D56+D52+D41</f>
        <v>116883.49999999997</v>
      </c>
      <c r="E122" s="7">
        <f>E118+E83+E73+E56+E52+E41</f>
        <v>116179.49999999999</v>
      </c>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row>
    <row r="123" spans="1:242" s="38" customFormat="1" ht="15.75" x14ac:dyDescent="0.25">
      <c r="A123" s="5" t="s">
        <v>210</v>
      </c>
      <c r="B123" s="44" t="s">
        <v>211</v>
      </c>
      <c r="C123" s="7">
        <f>C122+C40</f>
        <v>2544034.6</v>
      </c>
      <c r="D123" s="7">
        <f>D122+D40</f>
        <v>2473788.2000000002</v>
      </c>
      <c r="E123" s="7">
        <f>E122+E40</f>
        <v>2619505.3000000003</v>
      </c>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row>
    <row r="124" spans="1:242" s="38" customFormat="1" ht="47.25" x14ac:dyDescent="0.25">
      <c r="A124" s="5" t="s">
        <v>212</v>
      </c>
      <c r="B124" s="44" t="s">
        <v>213</v>
      </c>
      <c r="C124" s="7">
        <f>C125+C130+C188+C232</f>
        <v>4972959.0999999996</v>
      </c>
      <c r="D124" s="7">
        <f>D125+D130+D188+D232</f>
        <v>4100545.1999999997</v>
      </c>
      <c r="E124" s="7">
        <f>E125+E130+E188+E232</f>
        <v>3669752.4</v>
      </c>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row>
    <row r="125" spans="1:242" s="38" customFormat="1" ht="31.5" x14ac:dyDescent="0.25">
      <c r="A125" s="5" t="s">
        <v>214</v>
      </c>
      <c r="B125" s="6" t="s">
        <v>215</v>
      </c>
      <c r="C125" s="7">
        <f>SUM(C126:C129)</f>
        <v>812342</v>
      </c>
      <c r="D125" s="7">
        <f>SUM(D126:D128)</f>
        <v>176472.7</v>
      </c>
      <c r="E125" s="7">
        <f>SUM(E126:E128)</f>
        <v>158427.70000000001</v>
      </c>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row>
    <row r="126" spans="1:242" s="38" customFormat="1" ht="47.25" x14ac:dyDescent="0.25">
      <c r="A126" s="4" t="s">
        <v>216</v>
      </c>
      <c r="B126" s="12" t="s">
        <v>217</v>
      </c>
      <c r="C126" s="13">
        <v>237227</v>
      </c>
      <c r="D126" s="13">
        <v>75911</v>
      </c>
      <c r="E126" s="13">
        <v>57866</v>
      </c>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row>
    <row r="127" spans="1:242" s="38" customFormat="1" ht="31.5" x14ac:dyDescent="0.25">
      <c r="A127" s="4" t="s">
        <v>218</v>
      </c>
      <c r="B127" s="12" t="s">
        <v>219</v>
      </c>
      <c r="C127" s="13">
        <v>457471.8</v>
      </c>
      <c r="D127" s="13">
        <v>0</v>
      </c>
      <c r="E127" s="13">
        <v>0</v>
      </c>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row>
    <row r="128" spans="1:242" s="38" customFormat="1" ht="47.25" x14ac:dyDescent="0.25">
      <c r="A128" s="4" t="s">
        <v>220</v>
      </c>
      <c r="B128" s="12" t="s">
        <v>221</v>
      </c>
      <c r="C128" s="13">
        <v>100561.7</v>
      </c>
      <c r="D128" s="13">
        <v>100561.7</v>
      </c>
      <c r="E128" s="13">
        <v>100561.7</v>
      </c>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row>
    <row r="129" spans="1:240" s="38" customFormat="1" ht="47.25" x14ac:dyDescent="0.25">
      <c r="A129" s="37" t="s">
        <v>222</v>
      </c>
      <c r="B129" s="45" t="s">
        <v>223</v>
      </c>
      <c r="C129" s="13">
        <v>17081.5</v>
      </c>
      <c r="D129" s="13">
        <v>0</v>
      </c>
      <c r="E129" s="13">
        <v>0</v>
      </c>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row>
    <row r="130" spans="1:240" ht="31.5" x14ac:dyDescent="0.25">
      <c r="A130" s="5" t="s">
        <v>224</v>
      </c>
      <c r="B130" s="6" t="s">
        <v>225</v>
      </c>
      <c r="C130" s="7">
        <f t="shared" ref="C130:E130" si="1">SUM(C131:C187)</f>
        <v>1325818.5000000002</v>
      </c>
      <c r="D130" s="7">
        <f t="shared" si="1"/>
        <v>1023107.4</v>
      </c>
      <c r="E130" s="7">
        <f t="shared" si="1"/>
        <v>565199.9</v>
      </c>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row>
    <row r="131" spans="1:240" ht="94.5" x14ac:dyDescent="0.25">
      <c r="A131" s="4" t="s">
        <v>226</v>
      </c>
      <c r="B131" s="12" t="s">
        <v>227</v>
      </c>
      <c r="C131" s="13">
        <v>0</v>
      </c>
      <c r="D131" s="13">
        <v>153719.29999999999</v>
      </c>
      <c r="E131" s="7">
        <v>0</v>
      </c>
      <c r="F131" s="13"/>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row>
    <row r="132" spans="1:240" ht="94.5" x14ac:dyDescent="0.25">
      <c r="A132" s="4" t="s">
        <v>226</v>
      </c>
      <c r="B132" s="12" t="s">
        <v>228</v>
      </c>
      <c r="C132" s="13">
        <v>216576.1</v>
      </c>
      <c r="D132" s="14">
        <v>87353.2</v>
      </c>
      <c r="E132" s="14">
        <v>87402.1</v>
      </c>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row>
    <row r="133" spans="1:240" ht="94.5" x14ac:dyDescent="0.25">
      <c r="A133" s="4" t="s">
        <v>226</v>
      </c>
      <c r="B133" s="12" t="s">
        <v>227</v>
      </c>
      <c r="C133" s="13">
        <v>88400</v>
      </c>
      <c r="D133" s="14">
        <v>0</v>
      </c>
      <c r="E133" s="14">
        <v>0</v>
      </c>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row>
    <row r="134" spans="1:240" ht="63" x14ac:dyDescent="0.25">
      <c r="A134" s="4" t="s">
        <v>229</v>
      </c>
      <c r="B134" s="12" t="s">
        <v>230</v>
      </c>
      <c r="C134" s="13">
        <v>15928</v>
      </c>
      <c r="D134" s="14">
        <v>166193</v>
      </c>
      <c r="E134" s="14">
        <v>0</v>
      </c>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row>
    <row r="135" spans="1:240" ht="94.5" x14ac:dyDescent="0.25">
      <c r="A135" s="4" t="s">
        <v>231</v>
      </c>
      <c r="B135" s="12" t="s">
        <v>232</v>
      </c>
      <c r="C135" s="13">
        <v>42555.8</v>
      </c>
      <c r="D135" s="14">
        <v>0</v>
      </c>
      <c r="E135" s="14">
        <v>0</v>
      </c>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row>
    <row r="136" spans="1:240" ht="47.25" x14ac:dyDescent="0.25">
      <c r="A136" s="4" t="s">
        <v>233</v>
      </c>
      <c r="B136" s="12" t="s">
        <v>234</v>
      </c>
      <c r="C136" s="13">
        <v>8243.5</v>
      </c>
      <c r="D136" s="14">
        <v>85998.9</v>
      </c>
      <c r="E136" s="14">
        <v>0</v>
      </c>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row>
    <row r="137" spans="1:240" ht="47.25" x14ac:dyDescent="0.25">
      <c r="A137" s="4" t="s">
        <v>235</v>
      </c>
      <c r="B137" s="12" t="s">
        <v>236</v>
      </c>
      <c r="C137" s="13">
        <v>4164.8</v>
      </c>
      <c r="D137" s="14">
        <v>0</v>
      </c>
      <c r="E137" s="14">
        <v>0</v>
      </c>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row>
    <row r="138" spans="1:240" s="38" customFormat="1" ht="31.5" x14ac:dyDescent="0.25">
      <c r="A138" s="4" t="s">
        <v>237</v>
      </c>
      <c r="B138" s="12" t="s">
        <v>238</v>
      </c>
      <c r="C138" s="13">
        <v>0</v>
      </c>
      <c r="D138" s="14">
        <v>21120.400000000001</v>
      </c>
      <c r="E138" s="14">
        <v>0</v>
      </c>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row>
    <row r="139" spans="1:240" s="38" customFormat="1" ht="78.75" x14ac:dyDescent="0.25">
      <c r="A139" s="4" t="s">
        <v>239</v>
      </c>
      <c r="B139" s="12" t="s">
        <v>240</v>
      </c>
      <c r="C139" s="13">
        <v>0</v>
      </c>
      <c r="D139" s="14">
        <v>17819.7</v>
      </c>
      <c r="E139" s="14">
        <v>0</v>
      </c>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row>
    <row r="140" spans="1:240" s="38" customFormat="1" ht="94.5" x14ac:dyDescent="0.25">
      <c r="A140" s="4" t="s">
        <v>241</v>
      </c>
      <c r="B140" s="12" t="s">
        <v>242</v>
      </c>
      <c r="C140" s="13">
        <v>4725.3999999999996</v>
      </c>
      <c r="D140" s="14">
        <v>0</v>
      </c>
      <c r="E140" s="14">
        <v>0</v>
      </c>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row>
    <row r="141" spans="1:240" s="38" customFormat="1" ht="63" x14ac:dyDescent="0.25">
      <c r="A141" s="4" t="s">
        <v>243</v>
      </c>
      <c r="B141" s="12" t="s">
        <v>244</v>
      </c>
      <c r="C141" s="13">
        <v>108141.1</v>
      </c>
      <c r="D141" s="14">
        <v>108141.1</v>
      </c>
      <c r="E141" s="14">
        <v>102950.9</v>
      </c>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row>
    <row r="142" spans="1:240" ht="63" x14ac:dyDescent="0.25">
      <c r="A142" s="4" t="s">
        <v>245</v>
      </c>
      <c r="B142" s="10" t="s">
        <v>246</v>
      </c>
      <c r="C142" s="13">
        <v>786.9</v>
      </c>
      <c r="D142" s="14">
        <v>1046.8</v>
      </c>
      <c r="E142" s="14">
        <v>0</v>
      </c>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row>
    <row r="143" spans="1:240" ht="31.5" x14ac:dyDescent="0.25">
      <c r="A143" s="4" t="s">
        <v>247</v>
      </c>
      <c r="B143" s="10" t="s">
        <v>248</v>
      </c>
      <c r="C143" s="13">
        <v>6552</v>
      </c>
      <c r="D143" s="14">
        <v>0</v>
      </c>
      <c r="E143" s="14">
        <v>0</v>
      </c>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row>
    <row r="144" spans="1:240" s="38" customFormat="1" ht="31.5" x14ac:dyDescent="0.25">
      <c r="A144" s="4" t="s">
        <v>249</v>
      </c>
      <c r="B144" s="10" t="s">
        <v>250</v>
      </c>
      <c r="C144" s="13">
        <v>1921.9</v>
      </c>
      <c r="D144" s="14">
        <v>0</v>
      </c>
      <c r="E144" s="14">
        <v>0</v>
      </c>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row>
    <row r="145" spans="1:240" s="38" customFormat="1" ht="63" x14ac:dyDescent="0.25">
      <c r="A145" s="46" t="s">
        <v>251</v>
      </c>
      <c r="B145" s="12" t="s">
        <v>252</v>
      </c>
      <c r="C145" s="13">
        <v>808.3</v>
      </c>
      <c r="D145" s="14">
        <v>808.3</v>
      </c>
      <c r="E145" s="14">
        <v>809.3</v>
      </c>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row>
    <row r="146" spans="1:240" s="38" customFormat="1" ht="63" x14ac:dyDescent="0.25">
      <c r="A146" s="46" t="s">
        <v>251</v>
      </c>
      <c r="B146" s="47" t="s">
        <v>253</v>
      </c>
      <c r="C146" s="13">
        <v>0</v>
      </c>
      <c r="D146" s="14">
        <v>0</v>
      </c>
      <c r="E146" s="14">
        <v>3777</v>
      </c>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row>
    <row r="147" spans="1:240" s="38" customFormat="1" ht="47.25" x14ac:dyDescent="0.25">
      <c r="A147" s="46" t="s">
        <v>251</v>
      </c>
      <c r="B147" s="48" t="s">
        <v>254</v>
      </c>
      <c r="C147" s="13">
        <v>63.3</v>
      </c>
      <c r="D147" s="14">
        <v>0</v>
      </c>
      <c r="E147" s="14">
        <v>0</v>
      </c>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row>
    <row r="148" spans="1:240" s="38" customFormat="1" ht="31.5" x14ac:dyDescent="0.25">
      <c r="A148" s="49" t="s">
        <v>255</v>
      </c>
      <c r="B148" s="29" t="s">
        <v>256</v>
      </c>
      <c r="C148" s="13">
        <v>58937.8</v>
      </c>
      <c r="D148" s="14">
        <v>65150.1</v>
      </c>
      <c r="E148" s="14">
        <v>0</v>
      </c>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row>
    <row r="149" spans="1:240" s="38" customFormat="1" ht="31.5" x14ac:dyDescent="0.25">
      <c r="A149" s="49" t="s">
        <v>257</v>
      </c>
      <c r="B149" s="29" t="s">
        <v>258</v>
      </c>
      <c r="C149" s="13">
        <v>133053.29999999999</v>
      </c>
      <c r="D149" s="14">
        <v>0</v>
      </c>
      <c r="E149" s="14">
        <v>0</v>
      </c>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row>
    <row r="150" spans="1:240" s="38" customFormat="1" ht="47.25" x14ac:dyDescent="0.25">
      <c r="A150" s="4" t="s">
        <v>259</v>
      </c>
      <c r="B150" s="10" t="s">
        <v>260</v>
      </c>
      <c r="C150" s="13">
        <v>0</v>
      </c>
      <c r="D150" s="14">
        <v>23151.8</v>
      </c>
      <c r="E150" s="14">
        <v>23151.8</v>
      </c>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row>
    <row r="151" spans="1:240" s="38" customFormat="1" ht="63" x14ac:dyDescent="0.25">
      <c r="A151" s="4" t="s">
        <v>259</v>
      </c>
      <c r="B151" s="10" t="s">
        <v>261</v>
      </c>
      <c r="C151" s="13">
        <v>0</v>
      </c>
      <c r="D151" s="14">
        <v>0</v>
      </c>
      <c r="E151" s="14">
        <v>0</v>
      </c>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row>
    <row r="152" spans="1:240" s="38" customFormat="1" ht="63" x14ac:dyDescent="0.25">
      <c r="A152" s="4" t="s">
        <v>259</v>
      </c>
      <c r="B152" s="10" t="s">
        <v>262</v>
      </c>
      <c r="C152" s="13">
        <v>135038.29999999999</v>
      </c>
      <c r="D152" s="14">
        <v>0</v>
      </c>
      <c r="E152" s="14">
        <v>0</v>
      </c>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row>
    <row r="153" spans="1:240" s="38" customFormat="1" ht="31.5" x14ac:dyDescent="0.25">
      <c r="A153" s="49" t="s">
        <v>263</v>
      </c>
      <c r="B153" s="12" t="s">
        <v>264</v>
      </c>
      <c r="C153" s="13">
        <v>0</v>
      </c>
      <c r="D153" s="14">
        <v>0</v>
      </c>
      <c r="E153" s="14">
        <v>0</v>
      </c>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row>
    <row r="154" spans="1:240" s="38" customFormat="1" ht="63" x14ac:dyDescent="0.25">
      <c r="A154" s="50" t="s">
        <v>263</v>
      </c>
      <c r="B154" s="51" t="s">
        <v>265</v>
      </c>
      <c r="C154" s="13">
        <v>11289.8</v>
      </c>
      <c r="D154" s="14">
        <v>0</v>
      </c>
      <c r="E154" s="14">
        <v>0</v>
      </c>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row>
    <row r="155" spans="1:240" s="38" customFormat="1" ht="63" x14ac:dyDescent="0.25">
      <c r="A155" s="49" t="s">
        <v>263</v>
      </c>
      <c r="B155" s="12" t="s">
        <v>266</v>
      </c>
      <c r="C155" s="13">
        <v>100000</v>
      </c>
      <c r="D155" s="14">
        <v>100000</v>
      </c>
      <c r="E155" s="14">
        <v>100000</v>
      </c>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row>
    <row r="156" spans="1:240" s="38" customFormat="1" ht="63" x14ac:dyDescent="0.25">
      <c r="A156" s="49" t="s">
        <v>263</v>
      </c>
      <c r="B156" s="12" t="s">
        <v>267</v>
      </c>
      <c r="C156" s="13">
        <v>5000</v>
      </c>
      <c r="D156" s="14">
        <v>5000</v>
      </c>
      <c r="E156" s="14">
        <v>5000</v>
      </c>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row>
    <row r="157" spans="1:240" s="38" customFormat="1" ht="110.25" x14ac:dyDescent="0.25">
      <c r="A157" s="49" t="s">
        <v>263</v>
      </c>
      <c r="B157" s="12" t="s">
        <v>268</v>
      </c>
      <c r="C157" s="13">
        <v>72345.3</v>
      </c>
      <c r="D157" s="14">
        <v>68728</v>
      </c>
      <c r="E157" s="14">
        <v>65110.7</v>
      </c>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row>
    <row r="158" spans="1:240" s="38" customFormat="1" ht="47.25" x14ac:dyDescent="0.25">
      <c r="A158" s="49" t="s">
        <v>263</v>
      </c>
      <c r="B158" s="12" t="s">
        <v>269</v>
      </c>
      <c r="C158" s="13">
        <v>0</v>
      </c>
      <c r="D158" s="14">
        <v>6984.9</v>
      </c>
      <c r="E158" s="14">
        <v>6992.7</v>
      </c>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row>
    <row r="159" spans="1:240" s="38" customFormat="1" ht="126" x14ac:dyDescent="0.25">
      <c r="A159" s="49" t="s">
        <v>263</v>
      </c>
      <c r="B159" s="10" t="s">
        <v>270</v>
      </c>
      <c r="C159" s="13">
        <v>170000</v>
      </c>
      <c r="D159" s="14">
        <v>0</v>
      </c>
      <c r="E159" s="14">
        <v>25697</v>
      </c>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row>
    <row r="160" spans="1:240" s="38" customFormat="1" ht="31.5" x14ac:dyDescent="0.25">
      <c r="A160" s="49" t="s">
        <v>263</v>
      </c>
      <c r="B160" s="10" t="s">
        <v>271</v>
      </c>
      <c r="C160" s="13">
        <v>48230.7</v>
      </c>
      <c r="D160" s="14">
        <v>0</v>
      </c>
      <c r="E160" s="14">
        <v>0</v>
      </c>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row>
    <row r="161" spans="1:240" ht="47.25" x14ac:dyDescent="0.25">
      <c r="A161" s="4" t="s">
        <v>272</v>
      </c>
      <c r="B161" s="12" t="s">
        <v>273</v>
      </c>
      <c r="C161" s="13">
        <v>24331.9</v>
      </c>
      <c r="D161" s="13">
        <v>24331.9</v>
      </c>
      <c r="E161" s="13">
        <v>24331.9</v>
      </c>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row>
    <row r="162" spans="1:240" s="38" customFormat="1" ht="47.25" x14ac:dyDescent="0.25">
      <c r="A162" s="4" t="s">
        <v>274</v>
      </c>
      <c r="B162" s="10" t="s">
        <v>275</v>
      </c>
      <c r="C162" s="13">
        <v>1584.9</v>
      </c>
      <c r="D162" s="13">
        <v>1584.9</v>
      </c>
      <c r="E162" s="13">
        <v>1584.9</v>
      </c>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row>
    <row r="163" spans="1:240" s="38" customFormat="1" ht="63" x14ac:dyDescent="0.25">
      <c r="A163" s="4" t="s">
        <v>274</v>
      </c>
      <c r="B163" s="10" t="s">
        <v>276</v>
      </c>
      <c r="C163" s="13">
        <v>704.4</v>
      </c>
      <c r="D163" s="13">
        <v>704.4</v>
      </c>
      <c r="E163" s="13">
        <v>704.4</v>
      </c>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row>
    <row r="164" spans="1:240" s="38" customFormat="1" ht="47.25" x14ac:dyDescent="0.25">
      <c r="A164" s="4" t="s">
        <v>274</v>
      </c>
      <c r="B164" s="10" t="s">
        <v>277</v>
      </c>
      <c r="C164" s="13">
        <v>880.5</v>
      </c>
      <c r="D164" s="13">
        <v>880.5</v>
      </c>
      <c r="E164" s="13">
        <v>880.5</v>
      </c>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row>
    <row r="165" spans="1:240" ht="47.25" x14ac:dyDescent="0.25">
      <c r="A165" s="4" t="s">
        <v>274</v>
      </c>
      <c r="B165" s="12" t="s">
        <v>278</v>
      </c>
      <c r="C165" s="13">
        <v>322.60000000000002</v>
      </c>
      <c r="D165" s="14">
        <v>322.60000000000002</v>
      </c>
      <c r="E165" s="14">
        <v>322.60000000000002</v>
      </c>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row>
    <row r="166" spans="1:240" s="38" customFormat="1" ht="63" x14ac:dyDescent="0.25">
      <c r="A166" s="4" t="s">
        <v>274</v>
      </c>
      <c r="B166" s="12" t="s">
        <v>279</v>
      </c>
      <c r="C166" s="13">
        <v>880.5</v>
      </c>
      <c r="D166" s="13">
        <v>880.5</v>
      </c>
      <c r="E166" s="13">
        <v>880.5</v>
      </c>
      <c r="F166" s="3"/>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row>
    <row r="167" spans="1:240" s="38" customFormat="1" ht="47.25" x14ac:dyDescent="0.25">
      <c r="A167" s="4" t="s">
        <v>274</v>
      </c>
      <c r="B167" s="12" t="s">
        <v>280</v>
      </c>
      <c r="C167" s="13">
        <v>5821.5</v>
      </c>
      <c r="D167" s="13">
        <v>2380</v>
      </c>
      <c r="E167" s="13">
        <v>2380</v>
      </c>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row>
    <row r="168" spans="1:240" s="38" customFormat="1" ht="63" x14ac:dyDescent="0.25">
      <c r="A168" s="49" t="s">
        <v>274</v>
      </c>
      <c r="B168" s="12" t="s">
        <v>281</v>
      </c>
      <c r="C168" s="13">
        <v>5890.9</v>
      </c>
      <c r="D168" s="13">
        <v>4922.6000000000004</v>
      </c>
      <c r="E168" s="13">
        <v>4922.6000000000004</v>
      </c>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row>
    <row r="169" spans="1:240" s="38" customFormat="1" ht="78.75" x14ac:dyDescent="0.25">
      <c r="A169" s="49" t="s">
        <v>274</v>
      </c>
      <c r="B169" s="12" t="s">
        <v>282</v>
      </c>
      <c r="C169" s="13">
        <v>0</v>
      </c>
      <c r="D169" s="13">
        <v>0</v>
      </c>
      <c r="E169" s="13">
        <v>49749.4</v>
      </c>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row>
    <row r="170" spans="1:240" s="38" customFormat="1" ht="47.25" x14ac:dyDescent="0.25">
      <c r="A170" s="49" t="s">
        <v>274</v>
      </c>
      <c r="B170" s="12" t="s">
        <v>283</v>
      </c>
      <c r="C170" s="13">
        <v>0</v>
      </c>
      <c r="D170" s="13">
        <v>4355.5</v>
      </c>
      <c r="E170" s="13">
        <v>0</v>
      </c>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row>
    <row r="171" spans="1:240" s="38" customFormat="1" ht="78.75" x14ac:dyDescent="0.25">
      <c r="A171" s="49" t="s">
        <v>274</v>
      </c>
      <c r="B171" s="12" t="s">
        <v>284</v>
      </c>
      <c r="C171" s="13">
        <v>70</v>
      </c>
      <c r="D171" s="13">
        <v>70</v>
      </c>
      <c r="E171" s="13">
        <v>70</v>
      </c>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row>
    <row r="172" spans="1:240" s="38" customFormat="1" ht="94.5" x14ac:dyDescent="0.25">
      <c r="A172" s="49" t="s">
        <v>274</v>
      </c>
      <c r="B172" s="12" t="s">
        <v>242</v>
      </c>
      <c r="C172" s="13">
        <v>0</v>
      </c>
      <c r="D172" s="13">
        <v>4907.1000000000004</v>
      </c>
      <c r="E172" s="13">
        <v>0</v>
      </c>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row>
    <row r="173" spans="1:240" s="38" customFormat="1" ht="31.5" x14ac:dyDescent="0.25">
      <c r="A173" s="49" t="s">
        <v>285</v>
      </c>
      <c r="B173" s="12" t="s">
        <v>286</v>
      </c>
      <c r="C173" s="13">
        <v>21644.3</v>
      </c>
      <c r="D173" s="13">
        <v>21644.3</v>
      </c>
      <c r="E173" s="13">
        <v>21644.3</v>
      </c>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row>
    <row r="174" spans="1:240" s="38" customFormat="1" ht="47.25" x14ac:dyDescent="0.25">
      <c r="A174" s="49" t="s">
        <v>285</v>
      </c>
      <c r="B174" s="12" t="s">
        <v>287</v>
      </c>
      <c r="C174" s="13">
        <v>1034</v>
      </c>
      <c r="D174" s="13">
        <v>1034</v>
      </c>
      <c r="E174" s="13">
        <v>1034</v>
      </c>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row>
    <row r="175" spans="1:240" s="38" customFormat="1" ht="47.25" x14ac:dyDescent="0.25">
      <c r="A175" s="49" t="s">
        <v>285</v>
      </c>
      <c r="B175" s="12" t="s">
        <v>288</v>
      </c>
      <c r="C175" s="13">
        <v>518</v>
      </c>
      <c r="D175" s="13">
        <v>518</v>
      </c>
      <c r="E175" s="13">
        <v>518</v>
      </c>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row>
    <row r="176" spans="1:240" s="38" customFormat="1" ht="63" x14ac:dyDescent="0.25">
      <c r="A176" s="49" t="s">
        <v>285</v>
      </c>
      <c r="B176" s="12" t="s">
        <v>289</v>
      </c>
      <c r="C176" s="13">
        <v>1113.5</v>
      </c>
      <c r="D176" s="13">
        <v>1113.5</v>
      </c>
      <c r="E176" s="13">
        <v>0</v>
      </c>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row>
    <row r="177" spans="1:240" s="8" customFormat="1" ht="47.25" x14ac:dyDescent="0.25">
      <c r="A177" s="49" t="s">
        <v>285</v>
      </c>
      <c r="B177" s="12" t="s">
        <v>290</v>
      </c>
      <c r="C177" s="13">
        <v>0</v>
      </c>
      <c r="D177" s="14">
        <v>9356.7000000000007</v>
      </c>
      <c r="E177" s="14">
        <v>9356.7000000000007</v>
      </c>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row>
    <row r="178" spans="1:240" s="8" customFormat="1" ht="78.75" x14ac:dyDescent="0.25">
      <c r="A178" s="49" t="s">
        <v>285</v>
      </c>
      <c r="B178" s="12" t="s">
        <v>291</v>
      </c>
      <c r="C178" s="13">
        <v>0</v>
      </c>
      <c r="D178" s="14">
        <v>2209.9</v>
      </c>
      <c r="E178" s="14">
        <v>0</v>
      </c>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row>
    <row r="179" spans="1:240" s="8" customFormat="1" ht="47.25" x14ac:dyDescent="0.25">
      <c r="A179" s="49" t="s">
        <v>285</v>
      </c>
      <c r="B179" s="12" t="s">
        <v>292</v>
      </c>
      <c r="C179" s="13">
        <v>910.5</v>
      </c>
      <c r="D179" s="14">
        <v>1033.7</v>
      </c>
      <c r="E179" s="14">
        <v>1109.9000000000001</v>
      </c>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row>
    <row r="180" spans="1:240" s="8" customFormat="1" ht="63" x14ac:dyDescent="0.25">
      <c r="A180" s="49" t="s">
        <v>285</v>
      </c>
      <c r="B180" s="12" t="s">
        <v>293</v>
      </c>
      <c r="C180" s="13">
        <v>4831.6000000000004</v>
      </c>
      <c r="D180" s="13">
        <v>4831.6000000000004</v>
      </c>
      <c r="E180" s="13">
        <v>4831.6000000000004</v>
      </c>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row>
    <row r="181" spans="1:240" ht="63" x14ac:dyDescent="0.25">
      <c r="A181" s="46" t="s">
        <v>285</v>
      </c>
      <c r="B181" s="52" t="s">
        <v>294</v>
      </c>
      <c r="C181" s="13">
        <v>12486.1</v>
      </c>
      <c r="D181" s="13">
        <v>12486.1</v>
      </c>
      <c r="E181" s="13">
        <v>12486.1</v>
      </c>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row>
    <row r="182" spans="1:240" ht="94.5" x14ac:dyDescent="0.25">
      <c r="A182" s="49" t="s">
        <v>295</v>
      </c>
      <c r="B182" s="12" t="s">
        <v>296</v>
      </c>
      <c r="C182" s="13">
        <v>3196.6</v>
      </c>
      <c r="D182" s="13">
        <v>3196.6</v>
      </c>
      <c r="E182" s="13">
        <v>3196.6</v>
      </c>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row>
    <row r="183" spans="1:240" s="8" customFormat="1" ht="31.5" x14ac:dyDescent="0.25">
      <c r="A183" s="49" t="s">
        <v>285</v>
      </c>
      <c r="B183" s="12" t="s">
        <v>297</v>
      </c>
      <c r="C183" s="13">
        <v>343</v>
      </c>
      <c r="D183" s="13">
        <v>343</v>
      </c>
      <c r="E183" s="13">
        <v>0</v>
      </c>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row>
    <row r="184" spans="1:240" s="8" customFormat="1" ht="63" x14ac:dyDescent="0.25">
      <c r="A184" s="49" t="s">
        <v>285</v>
      </c>
      <c r="B184" s="53" t="s">
        <v>298</v>
      </c>
      <c r="C184" s="13">
        <v>3606.8</v>
      </c>
      <c r="D184" s="13">
        <v>3606.8</v>
      </c>
      <c r="E184" s="13">
        <v>3606.8</v>
      </c>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row>
    <row r="185" spans="1:240" s="8" customFormat="1" ht="78.75" x14ac:dyDescent="0.25">
      <c r="A185" s="49" t="s">
        <v>285</v>
      </c>
      <c r="B185" s="53" t="s">
        <v>299</v>
      </c>
      <c r="C185" s="13">
        <v>2187</v>
      </c>
      <c r="D185" s="13">
        <v>2187</v>
      </c>
      <c r="E185" s="13">
        <v>0</v>
      </c>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row>
    <row r="186" spans="1:240" s="8" customFormat="1" ht="63" x14ac:dyDescent="0.25">
      <c r="A186" s="46" t="s">
        <v>285</v>
      </c>
      <c r="B186" s="52" t="s">
        <v>300</v>
      </c>
      <c r="C186" s="13">
        <v>697.6</v>
      </c>
      <c r="D186" s="14">
        <v>697.6</v>
      </c>
      <c r="E186" s="14">
        <v>697.6</v>
      </c>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row>
    <row r="187" spans="1:240" s="8" customFormat="1" ht="63" x14ac:dyDescent="0.25">
      <c r="A187" s="46" t="s">
        <v>301</v>
      </c>
      <c r="B187" s="52" t="s">
        <v>302</v>
      </c>
      <c r="C187" s="13">
        <v>0</v>
      </c>
      <c r="D187" s="14">
        <v>2293.1</v>
      </c>
      <c r="E187" s="14">
        <v>0</v>
      </c>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row>
    <row r="188" spans="1:240" ht="31.5" x14ac:dyDescent="0.25">
      <c r="A188" s="5" t="s">
        <v>303</v>
      </c>
      <c r="B188" s="6" t="s">
        <v>304</v>
      </c>
      <c r="C188" s="7">
        <f>SUM(C189:C231)</f>
        <v>2734673.4999999995</v>
      </c>
      <c r="D188" s="7">
        <f>SUM(D189:D231)</f>
        <v>2811608.5999999996</v>
      </c>
      <c r="E188" s="7">
        <f>SUM(E189:E231)</f>
        <v>2856364.0999999996</v>
      </c>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row>
    <row r="189" spans="1:240" ht="47.25" x14ac:dyDescent="0.25">
      <c r="A189" s="4" t="s">
        <v>305</v>
      </c>
      <c r="B189" s="12" t="s">
        <v>306</v>
      </c>
      <c r="C189" s="13">
        <v>9870.1</v>
      </c>
      <c r="D189" s="14">
        <v>10248.200000000001</v>
      </c>
      <c r="E189" s="14">
        <v>10641.5</v>
      </c>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row>
    <row r="190" spans="1:240" ht="47.25" x14ac:dyDescent="0.25">
      <c r="A190" s="4" t="s">
        <v>307</v>
      </c>
      <c r="B190" s="12" t="s">
        <v>308</v>
      </c>
      <c r="C190" s="13">
        <v>243196.6</v>
      </c>
      <c r="D190" s="14">
        <v>253880.4</v>
      </c>
      <c r="E190" s="14">
        <v>267454.40000000002</v>
      </c>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row>
    <row r="191" spans="1:240" ht="63" x14ac:dyDescent="0.25">
      <c r="A191" s="4" t="s">
        <v>309</v>
      </c>
      <c r="B191" s="12" t="s">
        <v>310</v>
      </c>
      <c r="C191" s="13">
        <v>4390.1000000000004</v>
      </c>
      <c r="D191" s="13">
        <v>4390.1000000000004</v>
      </c>
      <c r="E191" s="13">
        <v>4390.1000000000004</v>
      </c>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row>
    <row r="192" spans="1:240" ht="63" x14ac:dyDescent="0.25">
      <c r="A192" s="4" t="s">
        <v>309</v>
      </c>
      <c r="B192" s="12" t="s">
        <v>311</v>
      </c>
      <c r="C192" s="13">
        <v>236.4</v>
      </c>
      <c r="D192" s="13">
        <v>236.4</v>
      </c>
      <c r="E192" s="13">
        <v>236.4</v>
      </c>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row>
    <row r="193" spans="1:240" ht="78.75" x14ac:dyDescent="0.25">
      <c r="A193" s="4" t="s">
        <v>309</v>
      </c>
      <c r="B193" s="12" t="s">
        <v>312</v>
      </c>
      <c r="C193" s="13">
        <v>124.2</v>
      </c>
      <c r="D193" s="14">
        <v>124.2</v>
      </c>
      <c r="E193" s="14">
        <v>124.2</v>
      </c>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row>
    <row r="194" spans="1:240" ht="63" x14ac:dyDescent="0.25">
      <c r="A194" s="4" t="s">
        <v>309</v>
      </c>
      <c r="B194" s="12" t="s">
        <v>313</v>
      </c>
      <c r="C194" s="13">
        <v>731.9</v>
      </c>
      <c r="D194" s="14">
        <v>731.9</v>
      </c>
      <c r="E194" s="14">
        <v>731.9</v>
      </c>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row>
    <row r="195" spans="1:240" ht="47.25" x14ac:dyDescent="0.25">
      <c r="A195" s="4" t="s">
        <v>309</v>
      </c>
      <c r="B195" s="12" t="s">
        <v>314</v>
      </c>
      <c r="C195" s="13">
        <v>1182.7</v>
      </c>
      <c r="D195" s="13">
        <v>1182.7</v>
      </c>
      <c r="E195" s="13">
        <v>1182.7</v>
      </c>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c r="HC195" s="17"/>
      <c r="HD195" s="17"/>
      <c r="HE195" s="17"/>
      <c r="HF195" s="17"/>
      <c r="HG195" s="17"/>
      <c r="HH195" s="17"/>
      <c r="HI195" s="17"/>
      <c r="HJ195" s="17"/>
      <c r="HK195" s="17"/>
      <c r="HL195" s="17"/>
      <c r="HM195" s="17"/>
      <c r="HN195" s="17"/>
      <c r="HO195" s="17"/>
      <c r="HP195" s="17"/>
      <c r="HQ195" s="17"/>
      <c r="HR195" s="17"/>
      <c r="HS195" s="17"/>
      <c r="HT195" s="17"/>
      <c r="HU195" s="17"/>
      <c r="HV195" s="17"/>
      <c r="HW195" s="17"/>
      <c r="HX195" s="17"/>
      <c r="HY195" s="17"/>
      <c r="HZ195" s="17"/>
      <c r="IA195" s="17"/>
      <c r="IB195" s="17"/>
      <c r="IC195" s="17"/>
      <c r="ID195" s="17"/>
      <c r="IE195" s="17"/>
      <c r="IF195" s="17"/>
    </row>
    <row r="196" spans="1:240" ht="204.75" x14ac:dyDescent="0.25">
      <c r="A196" s="4" t="s">
        <v>309</v>
      </c>
      <c r="B196" s="12" t="s">
        <v>315</v>
      </c>
      <c r="C196" s="13">
        <v>72.400000000000006</v>
      </c>
      <c r="D196" s="13">
        <v>70.3</v>
      </c>
      <c r="E196" s="13">
        <v>70.3</v>
      </c>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c r="HC196" s="17"/>
      <c r="HD196" s="17"/>
      <c r="HE196" s="17"/>
      <c r="HF196" s="17"/>
      <c r="HG196" s="17"/>
      <c r="HH196" s="17"/>
      <c r="HI196" s="17"/>
      <c r="HJ196" s="17"/>
      <c r="HK196" s="17"/>
      <c r="HL196" s="17"/>
      <c r="HM196" s="17"/>
      <c r="HN196" s="17"/>
      <c r="HO196" s="17"/>
      <c r="HP196" s="17"/>
      <c r="HQ196" s="17"/>
      <c r="HR196" s="17"/>
      <c r="HS196" s="17"/>
      <c r="HT196" s="17"/>
      <c r="HU196" s="17"/>
      <c r="HV196" s="17"/>
      <c r="HW196" s="17"/>
      <c r="HX196" s="17"/>
      <c r="HY196" s="17"/>
      <c r="HZ196" s="17"/>
      <c r="IA196" s="17"/>
      <c r="IB196" s="17"/>
      <c r="IC196" s="17"/>
      <c r="ID196" s="17"/>
      <c r="IE196" s="17"/>
      <c r="IF196" s="17"/>
    </row>
    <row r="197" spans="1:240" s="54" customFormat="1" ht="63" x14ac:dyDescent="0.25">
      <c r="A197" s="4" t="s">
        <v>316</v>
      </c>
      <c r="B197" s="12" t="s">
        <v>317</v>
      </c>
      <c r="C197" s="13">
        <v>8465.7000000000007</v>
      </c>
      <c r="D197" s="13">
        <v>8465.7000000000007</v>
      </c>
      <c r="E197" s="13">
        <v>8465.7000000000007</v>
      </c>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c r="HY197" s="17"/>
      <c r="HZ197" s="17"/>
      <c r="IA197" s="17"/>
      <c r="IB197" s="17"/>
      <c r="IC197" s="17"/>
      <c r="ID197" s="17"/>
      <c r="IE197" s="17"/>
      <c r="IF197" s="17"/>
    </row>
    <row r="198" spans="1:240" s="54" customFormat="1" ht="157.5" x14ac:dyDescent="0.25">
      <c r="A198" s="4" t="s">
        <v>316</v>
      </c>
      <c r="B198" s="12" t="s">
        <v>318</v>
      </c>
      <c r="C198" s="13">
        <v>1940</v>
      </c>
      <c r="D198" s="13">
        <v>348</v>
      </c>
      <c r="E198" s="13">
        <v>348</v>
      </c>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row>
    <row r="199" spans="1:240" ht="78.75" x14ac:dyDescent="0.25">
      <c r="A199" s="4" t="s">
        <v>316</v>
      </c>
      <c r="B199" s="12" t="s">
        <v>319</v>
      </c>
      <c r="C199" s="13">
        <v>8857.2999999999993</v>
      </c>
      <c r="D199" s="14">
        <v>9181.5</v>
      </c>
      <c r="E199" s="14">
        <v>9517.6</v>
      </c>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c r="HX199" s="17"/>
      <c r="HY199" s="17"/>
      <c r="HZ199" s="17"/>
      <c r="IA199" s="17"/>
      <c r="IB199" s="17"/>
      <c r="IC199" s="17"/>
      <c r="ID199" s="17"/>
      <c r="IE199" s="17"/>
      <c r="IF199" s="17"/>
    </row>
    <row r="200" spans="1:240" ht="63" x14ac:dyDescent="0.25">
      <c r="A200" s="4" t="s">
        <v>316</v>
      </c>
      <c r="B200" s="12" t="s">
        <v>320</v>
      </c>
      <c r="C200" s="13">
        <v>7736.5</v>
      </c>
      <c r="D200" s="14">
        <v>7736.5</v>
      </c>
      <c r="E200" s="14">
        <v>7736.5</v>
      </c>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row>
    <row r="201" spans="1:240" ht="47.25" x14ac:dyDescent="0.25">
      <c r="A201" s="4" t="s">
        <v>316</v>
      </c>
      <c r="B201" s="12" t="s">
        <v>321</v>
      </c>
      <c r="C201" s="13">
        <v>45797.1</v>
      </c>
      <c r="D201" s="14">
        <v>54576.3</v>
      </c>
      <c r="E201" s="14">
        <v>54871.3</v>
      </c>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row>
    <row r="202" spans="1:240" ht="63" x14ac:dyDescent="0.25">
      <c r="A202" s="4" t="s">
        <v>316</v>
      </c>
      <c r="B202" s="12" t="s">
        <v>322</v>
      </c>
      <c r="C202" s="13">
        <v>2331.9</v>
      </c>
      <c r="D202" s="13">
        <v>2331.9</v>
      </c>
      <c r="E202" s="13">
        <v>2331.9</v>
      </c>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c r="HC202" s="17"/>
      <c r="HD202" s="17"/>
      <c r="HE202" s="17"/>
      <c r="HF202" s="17"/>
      <c r="HG202" s="17"/>
      <c r="HH202" s="17"/>
      <c r="HI202" s="17"/>
      <c r="HJ202" s="17"/>
      <c r="HK202" s="17"/>
      <c r="HL202" s="17"/>
      <c r="HM202" s="17"/>
      <c r="HN202" s="17"/>
      <c r="HO202" s="17"/>
      <c r="HP202" s="17"/>
      <c r="HQ202" s="17"/>
      <c r="HR202" s="17"/>
      <c r="HS202" s="17"/>
      <c r="HT202" s="17"/>
      <c r="HU202" s="17"/>
      <c r="HV202" s="17"/>
      <c r="HW202" s="17"/>
      <c r="HX202" s="17"/>
      <c r="HY202" s="17"/>
      <c r="HZ202" s="17"/>
      <c r="IA202" s="17"/>
      <c r="IB202" s="17"/>
      <c r="IC202" s="17"/>
      <c r="ID202" s="17"/>
      <c r="IE202" s="17"/>
      <c r="IF202" s="17"/>
    </row>
    <row r="203" spans="1:240" ht="63" x14ac:dyDescent="0.25">
      <c r="A203" s="49" t="s">
        <v>316</v>
      </c>
      <c r="B203" s="29" t="s">
        <v>323</v>
      </c>
      <c r="C203" s="13">
        <v>0.6</v>
      </c>
      <c r="D203" s="14">
        <v>0.6</v>
      </c>
      <c r="E203" s="14">
        <v>0.6</v>
      </c>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row>
    <row r="204" spans="1:240" ht="63" x14ac:dyDescent="0.25">
      <c r="A204" s="49" t="s">
        <v>316</v>
      </c>
      <c r="B204" s="29" t="s">
        <v>324</v>
      </c>
      <c r="C204" s="13">
        <v>17860.2</v>
      </c>
      <c r="D204" s="13">
        <v>19665.400000000001</v>
      </c>
      <c r="E204" s="13">
        <v>20450.8</v>
      </c>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c r="HC204" s="17"/>
      <c r="HD204" s="17"/>
      <c r="HE204" s="17"/>
      <c r="HF204" s="17"/>
      <c r="HG204" s="17"/>
      <c r="HH204" s="17"/>
      <c r="HI204" s="17"/>
      <c r="HJ204" s="17"/>
      <c r="HK204" s="17"/>
      <c r="HL204" s="17"/>
      <c r="HM204" s="17"/>
      <c r="HN204" s="17"/>
      <c r="HO204" s="17"/>
      <c r="HP204" s="17"/>
      <c r="HQ204" s="17"/>
      <c r="HR204" s="17"/>
      <c r="HS204" s="17"/>
      <c r="HT204" s="17"/>
      <c r="HU204" s="17"/>
      <c r="HV204" s="17"/>
      <c r="HW204" s="17"/>
      <c r="HX204" s="17"/>
      <c r="HY204" s="17"/>
      <c r="HZ204" s="17"/>
      <c r="IA204" s="17"/>
      <c r="IB204" s="17"/>
      <c r="IC204" s="17"/>
      <c r="ID204" s="17"/>
      <c r="IE204" s="17"/>
      <c r="IF204" s="17"/>
    </row>
    <row r="205" spans="1:240" ht="63" x14ac:dyDescent="0.25">
      <c r="A205" s="4" t="s">
        <v>316</v>
      </c>
      <c r="B205" s="12" t="s">
        <v>325</v>
      </c>
      <c r="C205" s="13">
        <v>25783</v>
      </c>
      <c r="D205" s="14">
        <v>26608.6</v>
      </c>
      <c r="E205" s="14">
        <v>27795.4</v>
      </c>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c r="HC205" s="17"/>
      <c r="HD205" s="17"/>
      <c r="HE205" s="17"/>
      <c r="HF205" s="17"/>
      <c r="HG205" s="17"/>
      <c r="HH205" s="17"/>
      <c r="HI205" s="17"/>
      <c r="HJ205" s="17"/>
      <c r="HK205" s="17"/>
      <c r="HL205" s="17"/>
      <c r="HM205" s="17"/>
      <c r="HN205" s="17"/>
      <c r="HO205" s="17"/>
      <c r="HP205" s="17"/>
      <c r="HQ205" s="17"/>
      <c r="HR205" s="17"/>
      <c r="HS205" s="17"/>
      <c r="HT205" s="17"/>
      <c r="HU205" s="17"/>
      <c r="HV205" s="17"/>
      <c r="HW205" s="17"/>
      <c r="HX205" s="17"/>
      <c r="HY205" s="17"/>
      <c r="HZ205" s="17"/>
      <c r="IA205" s="17"/>
      <c r="IB205" s="17"/>
      <c r="IC205" s="17"/>
      <c r="ID205" s="17"/>
      <c r="IE205" s="17"/>
      <c r="IF205" s="17"/>
    </row>
    <row r="206" spans="1:240" ht="63" x14ac:dyDescent="0.25">
      <c r="A206" s="4" t="s">
        <v>316</v>
      </c>
      <c r="B206" s="12" t="s">
        <v>326</v>
      </c>
      <c r="C206" s="13">
        <v>173926.7</v>
      </c>
      <c r="D206" s="14">
        <v>189115.5</v>
      </c>
      <c r="E206" s="14">
        <v>196680.2</v>
      </c>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row>
    <row r="207" spans="1:240" ht="63" x14ac:dyDescent="0.25">
      <c r="A207" s="4" t="s">
        <v>316</v>
      </c>
      <c r="B207" s="12" t="s">
        <v>327</v>
      </c>
      <c r="C207" s="13">
        <v>127308.3</v>
      </c>
      <c r="D207" s="14">
        <v>136099.6</v>
      </c>
      <c r="E207" s="14">
        <v>141543.6</v>
      </c>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c r="HC207" s="17"/>
      <c r="HD207" s="17"/>
      <c r="HE207" s="17"/>
      <c r="HF207" s="17"/>
      <c r="HG207" s="17"/>
      <c r="HH207" s="17"/>
      <c r="HI207" s="17"/>
      <c r="HJ207" s="17"/>
      <c r="HK207" s="17"/>
      <c r="HL207" s="17"/>
      <c r="HM207" s="17"/>
      <c r="HN207" s="17"/>
      <c r="HO207" s="17"/>
      <c r="HP207" s="17"/>
      <c r="HQ207" s="17"/>
      <c r="HR207" s="17"/>
      <c r="HS207" s="17"/>
      <c r="HT207" s="17"/>
      <c r="HU207" s="17"/>
      <c r="HV207" s="17"/>
      <c r="HW207" s="17"/>
      <c r="HX207" s="17"/>
      <c r="HY207" s="17"/>
      <c r="HZ207" s="17"/>
      <c r="IA207" s="17"/>
      <c r="IB207" s="17"/>
      <c r="IC207" s="17"/>
      <c r="ID207" s="17"/>
      <c r="IE207" s="17"/>
      <c r="IF207" s="17"/>
    </row>
    <row r="208" spans="1:240" ht="78.75" x14ac:dyDescent="0.25">
      <c r="A208" s="4" t="s">
        <v>316</v>
      </c>
      <c r="B208" s="12" t="s">
        <v>328</v>
      </c>
      <c r="C208" s="13">
        <v>0</v>
      </c>
      <c r="D208" s="14">
        <v>0</v>
      </c>
      <c r="E208" s="14">
        <v>0</v>
      </c>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c r="HC208" s="17"/>
      <c r="HD208" s="17"/>
      <c r="HE208" s="17"/>
      <c r="HF208" s="17"/>
      <c r="HG208" s="17"/>
      <c r="HH208" s="17"/>
      <c r="HI208" s="17"/>
      <c r="HJ208" s="17"/>
      <c r="HK208" s="17"/>
      <c r="HL208" s="17"/>
      <c r="HM208" s="17"/>
      <c r="HN208" s="17"/>
      <c r="HO208" s="17"/>
      <c r="HP208" s="17"/>
      <c r="HQ208" s="17"/>
      <c r="HR208" s="17"/>
      <c r="HS208" s="17"/>
      <c r="HT208" s="17"/>
      <c r="HU208" s="17"/>
      <c r="HV208" s="17"/>
      <c r="HW208" s="17"/>
      <c r="HX208" s="17"/>
      <c r="HY208" s="17"/>
      <c r="HZ208" s="17"/>
      <c r="IA208" s="17"/>
      <c r="IB208" s="17"/>
      <c r="IC208" s="17"/>
      <c r="ID208" s="17"/>
      <c r="IE208" s="17"/>
      <c r="IF208" s="17"/>
    </row>
    <row r="209" spans="1:240" ht="78.75" x14ac:dyDescent="0.25">
      <c r="A209" s="4" t="s">
        <v>316</v>
      </c>
      <c r="B209" s="12" t="s">
        <v>329</v>
      </c>
      <c r="C209" s="13">
        <v>320.7</v>
      </c>
      <c r="D209" s="14">
        <v>333.5</v>
      </c>
      <c r="E209" s="14">
        <v>346.8</v>
      </c>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c r="HC209" s="17"/>
      <c r="HD209" s="17"/>
      <c r="HE209" s="17"/>
      <c r="HF209" s="17"/>
      <c r="HG209" s="17"/>
      <c r="HH209" s="17"/>
      <c r="HI209" s="17"/>
      <c r="HJ209" s="17"/>
      <c r="HK209" s="17"/>
      <c r="HL209" s="17"/>
      <c r="HM209" s="17"/>
      <c r="HN209" s="17"/>
      <c r="HO209" s="17"/>
      <c r="HP209" s="17"/>
      <c r="HQ209" s="17"/>
      <c r="HR209" s="17"/>
      <c r="HS209" s="17"/>
      <c r="HT209" s="17"/>
      <c r="HU209" s="17"/>
      <c r="HV209" s="17"/>
      <c r="HW209" s="17"/>
      <c r="HX209" s="17"/>
      <c r="HY209" s="17"/>
      <c r="HZ209" s="17"/>
      <c r="IA209" s="17"/>
      <c r="IB209" s="17"/>
      <c r="IC209" s="17"/>
      <c r="ID209" s="17"/>
      <c r="IE209" s="17"/>
      <c r="IF209" s="17"/>
    </row>
    <row r="210" spans="1:240" ht="78.75" x14ac:dyDescent="0.25">
      <c r="A210" s="4" t="s">
        <v>316</v>
      </c>
      <c r="B210" s="12" t="s">
        <v>330</v>
      </c>
      <c r="C210" s="13">
        <v>24.6</v>
      </c>
      <c r="D210" s="14">
        <v>24.6</v>
      </c>
      <c r="E210" s="14">
        <v>24.6</v>
      </c>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row>
    <row r="211" spans="1:240" ht="157.5" x14ac:dyDescent="0.25">
      <c r="A211" s="4" t="s">
        <v>316</v>
      </c>
      <c r="B211" s="12" t="s">
        <v>331</v>
      </c>
      <c r="C211" s="13">
        <v>126</v>
      </c>
      <c r="D211" s="14">
        <v>111</v>
      </c>
      <c r="E211" s="14">
        <v>111</v>
      </c>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c r="HC211" s="17"/>
      <c r="HD211" s="17"/>
      <c r="HE211" s="17"/>
      <c r="HF211" s="17"/>
      <c r="HG211" s="17"/>
      <c r="HH211" s="17"/>
      <c r="HI211" s="17"/>
      <c r="HJ211" s="17"/>
      <c r="HK211" s="17"/>
      <c r="HL211" s="17"/>
      <c r="HM211" s="17"/>
      <c r="HN211" s="17"/>
      <c r="HO211" s="17"/>
      <c r="HP211" s="17"/>
      <c r="HQ211" s="17"/>
      <c r="HR211" s="17"/>
      <c r="HS211" s="17"/>
      <c r="HT211" s="17"/>
      <c r="HU211" s="17"/>
      <c r="HV211" s="17"/>
      <c r="HW211" s="17"/>
      <c r="HX211" s="17"/>
      <c r="HY211" s="17"/>
      <c r="HZ211" s="17"/>
      <c r="IA211" s="17"/>
      <c r="IB211" s="17"/>
      <c r="IC211" s="17"/>
      <c r="ID211" s="17"/>
      <c r="IE211" s="17"/>
      <c r="IF211" s="17"/>
    </row>
    <row r="212" spans="1:240" ht="189" x14ac:dyDescent="0.25">
      <c r="A212" s="4" t="s">
        <v>316</v>
      </c>
      <c r="B212" s="12" t="s">
        <v>332</v>
      </c>
      <c r="C212" s="13">
        <v>924.8</v>
      </c>
      <c r="D212" s="14">
        <v>924.8</v>
      </c>
      <c r="E212" s="14">
        <v>924.8</v>
      </c>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row>
    <row r="213" spans="1:240" ht="63" x14ac:dyDescent="0.25">
      <c r="A213" s="4" t="s">
        <v>316</v>
      </c>
      <c r="B213" s="55" t="s">
        <v>333</v>
      </c>
      <c r="C213" s="13">
        <v>139.5</v>
      </c>
      <c r="D213" s="14">
        <v>145</v>
      </c>
      <c r="E213" s="14">
        <v>145</v>
      </c>
    </row>
    <row r="214" spans="1:240" ht="94.5" x14ac:dyDescent="0.25">
      <c r="A214" s="4" t="s">
        <v>316</v>
      </c>
      <c r="B214" s="55" t="s">
        <v>334</v>
      </c>
      <c r="C214" s="13">
        <v>11188.4</v>
      </c>
      <c r="D214" s="14">
        <v>19331.099999999999</v>
      </c>
      <c r="E214" s="14">
        <v>18639.099999999999</v>
      </c>
    </row>
    <row r="215" spans="1:240" ht="141.75" x14ac:dyDescent="0.25">
      <c r="A215" s="4" t="s">
        <v>335</v>
      </c>
      <c r="B215" s="12" t="s">
        <v>336</v>
      </c>
      <c r="C215" s="13">
        <v>3287.2</v>
      </c>
      <c r="D215" s="13">
        <v>3287.2</v>
      </c>
      <c r="E215" s="13">
        <v>3287.2</v>
      </c>
    </row>
    <row r="216" spans="1:240" ht="110.25" x14ac:dyDescent="0.25">
      <c r="A216" s="4" t="s">
        <v>335</v>
      </c>
      <c r="B216" s="12" t="s">
        <v>337</v>
      </c>
      <c r="C216" s="13">
        <v>4800.2</v>
      </c>
      <c r="D216" s="13">
        <v>4814.1000000000004</v>
      </c>
      <c r="E216" s="13">
        <v>4828.7</v>
      </c>
    </row>
    <row r="217" spans="1:240" ht="141.75" x14ac:dyDescent="0.25">
      <c r="A217" s="4" t="s">
        <v>335</v>
      </c>
      <c r="B217" s="12" t="s">
        <v>338</v>
      </c>
      <c r="C217" s="56">
        <v>61366.6</v>
      </c>
      <c r="D217" s="56">
        <v>61371.6</v>
      </c>
      <c r="E217" s="13">
        <v>61376.7</v>
      </c>
    </row>
    <row r="218" spans="1:240" ht="94.5" x14ac:dyDescent="0.25">
      <c r="A218" s="4" t="s">
        <v>335</v>
      </c>
      <c r="B218" s="12" t="s">
        <v>339</v>
      </c>
      <c r="C218" s="13">
        <v>978023.4</v>
      </c>
      <c r="D218" s="13">
        <v>978820.3</v>
      </c>
      <c r="E218" s="13">
        <v>979649.2</v>
      </c>
    </row>
    <row r="219" spans="1:240" ht="78.75" x14ac:dyDescent="0.25">
      <c r="A219" s="4" t="s">
        <v>335</v>
      </c>
      <c r="B219" s="12" t="s">
        <v>340</v>
      </c>
      <c r="C219" s="13">
        <v>669827.9</v>
      </c>
      <c r="D219" s="13">
        <v>670431.1</v>
      </c>
      <c r="E219" s="13">
        <v>671058.4</v>
      </c>
    </row>
    <row r="220" spans="1:240" ht="78.75" x14ac:dyDescent="0.25">
      <c r="A220" s="4" t="s">
        <v>335</v>
      </c>
      <c r="B220" s="12" t="s">
        <v>341</v>
      </c>
      <c r="C220" s="13">
        <v>33081</v>
      </c>
      <c r="D220" s="13">
        <v>33081</v>
      </c>
      <c r="E220" s="13">
        <v>33081</v>
      </c>
    </row>
    <row r="221" spans="1:240" ht="141.75" x14ac:dyDescent="0.25">
      <c r="A221" s="4" t="s">
        <v>335</v>
      </c>
      <c r="B221" s="12" t="s">
        <v>342</v>
      </c>
      <c r="C221" s="13">
        <v>2561.9</v>
      </c>
      <c r="D221" s="13">
        <v>0</v>
      </c>
      <c r="E221" s="13">
        <v>0</v>
      </c>
    </row>
    <row r="222" spans="1:240" ht="47.25" x14ac:dyDescent="0.25">
      <c r="A222" s="4" t="s">
        <v>343</v>
      </c>
      <c r="B222" s="12" t="s">
        <v>344</v>
      </c>
      <c r="C222" s="13">
        <v>103612</v>
      </c>
      <c r="D222" s="14">
        <v>104864.3</v>
      </c>
      <c r="E222" s="14">
        <v>106161.7</v>
      </c>
    </row>
    <row r="223" spans="1:240" ht="78.75" x14ac:dyDescent="0.25">
      <c r="A223" s="4" t="s">
        <v>345</v>
      </c>
      <c r="B223" s="12" t="s">
        <v>346</v>
      </c>
      <c r="C223" s="13">
        <v>28059.1</v>
      </c>
      <c r="D223" s="13">
        <v>28059.1</v>
      </c>
      <c r="E223" s="13">
        <v>28059.1</v>
      </c>
    </row>
    <row r="224" spans="1:240" ht="63" x14ac:dyDescent="0.25">
      <c r="A224" s="4" t="s">
        <v>347</v>
      </c>
      <c r="B224" s="12" t="s">
        <v>348</v>
      </c>
      <c r="C224" s="13">
        <v>16449.599999999999</v>
      </c>
      <c r="D224" s="13">
        <v>39590.400000000001</v>
      </c>
      <c r="E224" s="13">
        <v>51863.6</v>
      </c>
    </row>
    <row r="225" spans="1:5" ht="63" x14ac:dyDescent="0.25">
      <c r="A225" s="4" t="s">
        <v>349</v>
      </c>
      <c r="B225" s="12" t="s">
        <v>350</v>
      </c>
      <c r="C225" s="13">
        <v>3</v>
      </c>
      <c r="D225" s="14">
        <v>3.1</v>
      </c>
      <c r="E225" s="14">
        <v>2.8</v>
      </c>
    </row>
    <row r="226" spans="1:5" ht="63" x14ac:dyDescent="0.25">
      <c r="A226" s="4" t="s">
        <v>351</v>
      </c>
      <c r="B226" s="12" t="s">
        <v>352</v>
      </c>
      <c r="C226" s="13">
        <v>16872</v>
      </c>
      <c r="D226" s="14">
        <v>17578.8</v>
      </c>
      <c r="E226" s="14">
        <v>18282</v>
      </c>
    </row>
    <row r="227" spans="1:5" ht="31.5" x14ac:dyDescent="0.25">
      <c r="A227" s="4" t="s">
        <v>353</v>
      </c>
      <c r="B227" s="12" t="s">
        <v>354</v>
      </c>
      <c r="C227" s="13">
        <v>100852.3</v>
      </c>
      <c r="D227" s="14">
        <v>100842</v>
      </c>
      <c r="E227" s="14">
        <v>100842</v>
      </c>
    </row>
    <row r="228" spans="1:5" ht="47.25" x14ac:dyDescent="0.25">
      <c r="A228" s="4" t="s">
        <v>355</v>
      </c>
      <c r="B228" s="12" t="s">
        <v>356</v>
      </c>
      <c r="C228" s="13">
        <v>17904</v>
      </c>
      <c r="D228" s="14">
        <v>17911.5</v>
      </c>
      <c r="E228" s="14">
        <v>17792.3</v>
      </c>
    </row>
    <row r="229" spans="1:5" ht="31.5" x14ac:dyDescent="0.25">
      <c r="A229" s="4" t="s">
        <v>357</v>
      </c>
      <c r="B229" s="12" t="s">
        <v>358</v>
      </c>
      <c r="C229" s="13">
        <v>5276.3</v>
      </c>
      <c r="D229" s="14">
        <v>4929</v>
      </c>
      <c r="E229" s="14">
        <v>5153.7</v>
      </c>
    </row>
    <row r="230" spans="1:5" ht="204.75" x14ac:dyDescent="0.25">
      <c r="A230" s="57" t="s">
        <v>359</v>
      </c>
      <c r="B230" s="12" t="s">
        <v>315</v>
      </c>
      <c r="C230" s="13">
        <v>0</v>
      </c>
      <c r="D230" s="14">
        <v>0</v>
      </c>
      <c r="E230" s="14">
        <v>0</v>
      </c>
    </row>
    <row r="231" spans="1:5" ht="47.25" x14ac:dyDescent="0.25">
      <c r="A231" s="57" t="s">
        <v>359</v>
      </c>
      <c r="B231" s="55" t="s">
        <v>360</v>
      </c>
      <c r="C231" s="13">
        <v>161.30000000000001</v>
      </c>
      <c r="D231" s="13">
        <v>161.30000000000001</v>
      </c>
      <c r="E231" s="13">
        <v>161.30000000000001</v>
      </c>
    </row>
    <row r="232" spans="1:5" ht="15.75" x14ac:dyDescent="0.25">
      <c r="A232" s="5" t="s">
        <v>361</v>
      </c>
      <c r="B232" s="6" t="s">
        <v>362</v>
      </c>
      <c r="C232" s="7">
        <f>SUM(C233:C242)</f>
        <v>100125.1</v>
      </c>
      <c r="D232" s="7">
        <f>SUM(D233:D240)</f>
        <v>89356.5</v>
      </c>
      <c r="E232" s="7">
        <f>SUM(E233:E240)</f>
        <v>89760.7</v>
      </c>
    </row>
    <row r="233" spans="1:5" ht="78.75" x14ac:dyDescent="0.25">
      <c r="A233" s="4" t="s">
        <v>363</v>
      </c>
      <c r="B233" s="55" t="s">
        <v>364</v>
      </c>
      <c r="C233" s="13">
        <v>8664.1</v>
      </c>
      <c r="D233" s="13">
        <v>8541</v>
      </c>
      <c r="E233" s="13">
        <v>8541</v>
      </c>
    </row>
    <row r="234" spans="1:5" ht="78.75" x14ac:dyDescent="0.25">
      <c r="A234" s="4" t="s">
        <v>365</v>
      </c>
      <c r="B234" s="55" t="s">
        <v>366</v>
      </c>
      <c r="C234" s="13">
        <v>80133.5</v>
      </c>
      <c r="D234" s="14">
        <v>80133.5</v>
      </c>
      <c r="E234" s="14">
        <v>80133.5</v>
      </c>
    </row>
    <row r="235" spans="1:5" ht="31.5" x14ac:dyDescent="0.25">
      <c r="A235" s="4" t="s">
        <v>367</v>
      </c>
      <c r="B235" s="55" t="s">
        <v>368</v>
      </c>
      <c r="C235" s="13">
        <v>2500</v>
      </c>
      <c r="D235" s="14">
        <v>0</v>
      </c>
      <c r="E235" s="14">
        <v>0</v>
      </c>
    </row>
    <row r="236" spans="1:5" ht="47.25" x14ac:dyDescent="0.25">
      <c r="A236" s="4" t="s">
        <v>369</v>
      </c>
      <c r="B236" s="55" t="s">
        <v>370</v>
      </c>
      <c r="C236" s="13">
        <v>682</v>
      </c>
      <c r="D236" s="14">
        <v>682</v>
      </c>
      <c r="E236" s="14">
        <v>682</v>
      </c>
    </row>
    <row r="237" spans="1:5" ht="63" x14ac:dyDescent="0.25">
      <c r="A237" s="4" t="s">
        <v>369</v>
      </c>
      <c r="B237" s="55" t="s">
        <v>371</v>
      </c>
      <c r="C237" s="13">
        <v>2000</v>
      </c>
      <c r="D237" s="14">
        <v>0</v>
      </c>
      <c r="E237" s="14">
        <v>0</v>
      </c>
    </row>
    <row r="238" spans="1:5" ht="47.25" x14ac:dyDescent="0.25">
      <c r="A238" s="4" t="s">
        <v>369</v>
      </c>
      <c r="B238" s="55" t="s">
        <v>372</v>
      </c>
      <c r="C238" s="13">
        <v>1850.2</v>
      </c>
      <c r="D238" s="14"/>
      <c r="E238" s="14"/>
    </row>
    <row r="239" spans="1:5" ht="47.25" x14ac:dyDescent="0.25">
      <c r="A239" s="4" t="s">
        <v>369</v>
      </c>
      <c r="B239" s="55" t="s">
        <v>373</v>
      </c>
      <c r="C239" s="13">
        <v>3214.5</v>
      </c>
      <c r="D239" s="14">
        <v>0</v>
      </c>
      <c r="E239" s="14">
        <v>0</v>
      </c>
    </row>
    <row r="240" spans="1:5" ht="47.25" x14ac:dyDescent="0.25">
      <c r="A240" s="4" t="s">
        <v>369</v>
      </c>
      <c r="B240" s="55" t="s">
        <v>374</v>
      </c>
      <c r="C240" s="13">
        <v>0</v>
      </c>
      <c r="D240" s="14">
        <v>0</v>
      </c>
      <c r="E240" s="14">
        <v>404.2</v>
      </c>
    </row>
    <row r="241" spans="1:14" ht="47.25" x14ac:dyDescent="0.25">
      <c r="A241" s="4" t="s">
        <v>375</v>
      </c>
      <c r="B241" s="55" t="s">
        <v>376</v>
      </c>
      <c r="C241" s="13">
        <v>465.7</v>
      </c>
      <c r="D241" s="14">
        <v>0</v>
      </c>
      <c r="E241" s="14">
        <v>0</v>
      </c>
    </row>
    <row r="242" spans="1:14" ht="47.25" x14ac:dyDescent="0.25">
      <c r="A242" s="4" t="s">
        <v>375</v>
      </c>
      <c r="B242" s="55" t="s">
        <v>377</v>
      </c>
      <c r="C242" s="13">
        <v>615.1</v>
      </c>
      <c r="D242" s="14">
        <v>0</v>
      </c>
      <c r="E242" s="14">
        <v>0</v>
      </c>
    </row>
    <row r="243" spans="1:14" ht="31.5" x14ac:dyDescent="0.25">
      <c r="A243" s="5" t="s">
        <v>378</v>
      </c>
      <c r="B243" s="6" t="s">
        <v>379</v>
      </c>
      <c r="C243" s="7">
        <f>SUM(C244:C246)</f>
        <v>911.2</v>
      </c>
      <c r="D243" s="7">
        <v>0</v>
      </c>
      <c r="E243" s="7">
        <v>0</v>
      </c>
    </row>
    <row r="244" spans="1:14" ht="47.25" x14ac:dyDescent="0.25">
      <c r="A244" s="15" t="s">
        <v>380</v>
      </c>
      <c r="B244" s="12" t="s">
        <v>381</v>
      </c>
      <c r="C244" s="13">
        <v>276</v>
      </c>
      <c r="D244" s="13">
        <v>0</v>
      </c>
      <c r="E244" s="13">
        <v>0</v>
      </c>
    </row>
    <row r="245" spans="1:14" ht="47.25" x14ac:dyDescent="0.25">
      <c r="A245" s="15" t="s">
        <v>382</v>
      </c>
      <c r="B245" s="12" t="s">
        <v>381</v>
      </c>
      <c r="C245" s="13">
        <v>575</v>
      </c>
      <c r="D245" s="13">
        <v>0</v>
      </c>
      <c r="E245" s="13">
        <v>0</v>
      </c>
    </row>
    <row r="246" spans="1:14" ht="47.25" x14ac:dyDescent="0.25">
      <c r="A246" s="15" t="s">
        <v>383</v>
      </c>
      <c r="B246" s="12" t="s">
        <v>381</v>
      </c>
      <c r="C246" s="13">
        <v>60.2</v>
      </c>
      <c r="D246" s="13">
        <v>0</v>
      </c>
      <c r="E246" s="13">
        <v>0</v>
      </c>
    </row>
    <row r="247" spans="1:14" ht="15.75" x14ac:dyDescent="0.25">
      <c r="A247" s="5" t="s">
        <v>384</v>
      </c>
      <c r="B247" s="6" t="s">
        <v>385</v>
      </c>
      <c r="C247" s="33">
        <f>C248+C250+C249</f>
        <v>193.5</v>
      </c>
      <c r="D247" s="33">
        <v>0</v>
      </c>
      <c r="E247" s="33">
        <v>0</v>
      </c>
    </row>
    <row r="248" spans="1:14" ht="47.25" x14ac:dyDescent="0.25">
      <c r="A248" s="15" t="s">
        <v>386</v>
      </c>
      <c r="B248" s="12" t="s">
        <v>387</v>
      </c>
      <c r="C248" s="14">
        <v>41.4</v>
      </c>
      <c r="D248" s="14">
        <v>0</v>
      </c>
      <c r="E248" s="14">
        <v>0</v>
      </c>
    </row>
    <row r="249" spans="1:14" ht="47.25" x14ac:dyDescent="0.25">
      <c r="A249" s="15" t="s">
        <v>388</v>
      </c>
      <c r="B249" s="12" t="s">
        <v>387</v>
      </c>
      <c r="C249" s="14">
        <v>151</v>
      </c>
      <c r="D249" s="14">
        <v>0</v>
      </c>
      <c r="E249" s="14">
        <v>0</v>
      </c>
    </row>
    <row r="250" spans="1:14" ht="47.25" x14ac:dyDescent="0.25">
      <c r="A250" s="15" t="s">
        <v>389</v>
      </c>
      <c r="B250" s="12" t="s">
        <v>387</v>
      </c>
      <c r="C250" s="14">
        <v>1.1000000000000001</v>
      </c>
      <c r="D250" s="14">
        <v>0</v>
      </c>
      <c r="E250" s="14">
        <v>0</v>
      </c>
    </row>
    <row r="251" spans="1:14" ht="15.75" x14ac:dyDescent="0.25">
      <c r="A251" s="5" t="s">
        <v>390</v>
      </c>
      <c r="B251" s="6" t="s">
        <v>391</v>
      </c>
      <c r="C251" s="7">
        <f>C124+C243+C247</f>
        <v>4974063.8</v>
      </c>
      <c r="D251" s="7">
        <f>D124+D243+D247</f>
        <v>4100545.1999999997</v>
      </c>
      <c r="E251" s="7">
        <f>E124+E243+E247</f>
        <v>3669752.4</v>
      </c>
    </row>
    <row r="252" spans="1:14" ht="15.75" x14ac:dyDescent="0.25">
      <c r="A252" s="58" t="s">
        <v>392</v>
      </c>
      <c r="B252" s="58" t="s">
        <v>392</v>
      </c>
      <c r="C252" s="7">
        <f>C251+C123</f>
        <v>7518098.4000000004</v>
      </c>
      <c r="D252" s="7">
        <f>D251+D123</f>
        <v>6574333.4000000004</v>
      </c>
      <c r="E252" s="7">
        <f>E251+E123</f>
        <v>6289257.7000000002</v>
      </c>
    </row>
    <row r="253" spans="1:14" x14ac:dyDescent="0.25">
      <c r="B253" s="60"/>
      <c r="C253" s="61"/>
      <c r="D253" s="61"/>
      <c r="E253" s="61"/>
      <c r="F253" s="62"/>
      <c r="G253" s="62"/>
      <c r="H253" s="62"/>
      <c r="I253" s="62"/>
      <c r="J253" s="62"/>
      <c r="K253" s="62"/>
      <c r="L253" s="62"/>
      <c r="M253" s="62"/>
      <c r="N253" s="62"/>
    </row>
    <row r="254" spans="1:14" x14ac:dyDescent="0.25">
      <c r="B254" s="60"/>
      <c r="C254" s="61"/>
      <c r="D254" s="61"/>
      <c r="E254" s="61"/>
      <c r="F254" s="62"/>
      <c r="G254" s="62"/>
      <c r="H254" s="62"/>
      <c r="I254" s="62"/>
      <c r="J254" s="62"/>
      <c r="K254" s="62"/>
      <c r="L254" s="62"/>
      <c r="M254" s="62"/>
      <c r="N254" s="62"/>
    </row>
    <row r="255" spans="1:14" x14ac:dyDescent="0.25">
      <c r="B255" s="60"/>
      <c r="C255" s="61"/>
      <c r="D255" s="61"/>
      <c r="E255" s="61"/>
      <c r="F255" s="62"/>
      <c r="G255" s="62"/>
      <c r="H255" s="62"/>
      <c r="I255" s="62"/>
      <c r="J255" s="62"/>
      <c r="K255" s="62"/>
      <c r="L255" s="62"/>
      <c r="M255" s="62"/>
      <c r="N255" s="62"/>
    </row>
    <row r="256" spans="1:14" x14ac:dyDescent="0.25">
      <c r="B256" s="60"/>
      <c r="C256" s="61"/>
      <c r="D256" s="61"/>
      <c r="E256" s="61"/>
      <c r="F256" s="62"/>
      <c r="G256" s="62"/>
      <c r="H256" s="62"/>
      <c r="I256" s="62"/>
      <c r="J256" s="62"/>
      <c r="K256" s="62"/>
      <c r="L256" s="62"/>
      <c r="M256" s="62"/>
      <c r="N256" s="62"/>
    </row>
    <row r="257" spans="2:14" x14ac:dyDescent="0.25">
      <c r="B257" s="60"/>
      <c r="C257" s="61"/>
      <c r="D257" s="61"/>
      <c r="E257" s="61"/>
      <c r="F257" s="62"/>
      <c r="G257" s="62"/>
      <c r="H257" s="62"/>
      <c r="I257" s="62"/>
      <c r="J257" s="62"/>
      <c r="K257" s="62"/>
      <c r="L257" s="62"/>
      <c r="M257" s="62"/>
      <c r="N257" s="62"/>
    </row>
    <row r="258" spans="2:14" x14ac:dyDescent="0.25">
      <c r="B258" s="60"/>
      <c r="C258" s="61"/>
      <c r="D258" s="61"/>
      <c r="E258" s="61"/>
      <c r="F258" s="62"/>
      <c r="G258" s="62"/>
      <c r="H258" s="62"/>
      <c r="I258" s="62"/>
      <c r="J258" s="62"/>
      <c r="K258" s="62"/>
      <c r="L258" s="62"/>
      <c r="M258" s="62"/>
      <c r="N258" s="62"/>
    </row>
    <row r="259" spans="2:14" x14ac:dyDescent="0.25">
      <c r="B259" s="60"/>
      <c r="C259" s="61"/>
      <c r="D259" s="61"/>
      <c r="E259" s="61"/>
      <c r="F259" s="62"/>
      <c r="G259" s="62"/>
      <c r="H259" s="62"/>
      <c r="I259" s="62"/>
      <c r="J259" s="62"/>
      <c r="K259" s="62"/>
      <c r="L259" s="62"/>
      <c r="M259" s="62"/>
      <c r="N259" s="62"/>
    </row>
    <row r="260" spans="2:14" x14ac:dyDescent="0.25">
      <c r="B260" s="60"/>
      <c r="C260" s="61"/>
      <c r="D260" s="61"/>
      <c r="E260" s="61"/>
      <c r="F260" s="62"/>
      <c r="G260" s="62"/>
      <c r="H260" s="62"/>
      <c r="I260" s="62"/>
      <c r="J260" s="62"/>
      <c r="K260" s="62"/>
      <c r="L260" s="62"/>
      <c r="M260" s="62"/>
      <c r="N260" s="62"/>
    </row>
    <row r="261" spans="2:14" x14ac:dyDescent="0.25">
      <c r="B261" s="60"/>
      <c r="C261" s="61"/>
      <c r="D261" s="61"/>
      <c r="E261" s="61"/>
      <c r="F261" s="62"/>
      <c r="G261" s="62"/>
      <c r="H261" s="62"/>
      <c r="I261" s="62"/>
      <c r="J261" s="62"/>
      <c r="K261" s="62"/>
      <c r="L261" s="62"/>
      <c r="M261" s="62"/>
      <c r="N261" s="62"/>
    </row>
    <row r="262" spans="2:14" x14ac:dyDescent="0.25">
      <c r="B262" s="60"/>
      <c r="C262" s="61"/>
      <c r="D262" s="61"/>
      <c r="E262" s="61"/>
      <c r="F262" s="62"/>
      <c r="G262" s="62"/>
      <c r="H262" s="62"/>
      <c r="I262" s="62"/>
      <c r="J262" s="62"/>
      <c r="K262" s="62"/>
      <c r="L262" s="62"/>
      <c r="M262" s="62"/>
      <c r="N262" s="62"/>
    </row>
    <row r="263" spans="2:14" x14ac:dyDescent="0.25">
      <c r="B263" s="60"/>
      <c r="C263" s="61"/>
      <c r="D263" s="61"/>
      <c r="E263" s="61"/>
      <c r="F263" s="62"/>
      <c r="G263" s="62"/>
      <c r="H263" s="62"/>
      <c r="I263" s="62"/>
      <c r="J263" s="62"/>
      <c r="K263" s="62"/>
      <c r="L263" s="62"/>
      <c r="M263" s="62"/>
      <c r="N263" s="62"/>
    </row>
    <row r="264" spans="2:14" x14ac:dyDescent="0.25">
      <c r="B264" s="60"/>
      <c r="C264" s="61"/>
      <c r="D264" s="61"/>
      <c r="E264" s="61"/>
      <c r="F264" s="62"/>
      <c r="G264" s="62"/>
      <c r="H264" s="62"/>
      <c r="I264" s="62"/>
      <c r="J264" s="62"/>
      <c r="K264" s="62"/>
      <c r="L264" s="62"/>
      <c r="M264" s="62"/>
      <c r="N264" s="62"/>
    </row>
    <row r="265" spans="2:14" x14ac:dyDescent="0.25">
      <c r="B265" s="60"/>
      <c r="C265" s="61"/>
      <c r="D265" s="61"/>
      <c r="E265" s="61"/>
      <c r="F265" s="62"/>
      <c r="G265" s="62"/>
      <c r="H265" s="62"/>
      <c r="I265" s="62"/>
      <c r="J265" s="62"/>
      <c r="K265" s="62"/>
      <c r="L265" s="62"/>
      <c r="M265" s="62"/>
      <c r="N265" s="62"/>
    </row>
    <row r="266" spans="2:14" x14ac:dyDescent="0.25">
      <c r="B266" s="60"/>
      <c r="C266" s="61"/>
      <c r="D266" s="61"/>
      <c r="E266" s="61"/>
      <c r="F266" s="62"/>
      <c r="G266" s="62"/>
      <c r="H266" s="62"/>
      <c r="I266" s="62"/>
      <c r="J266" s="62"/>
      <c r="K266" s="62"/>
      <c r="L266" s="62"/>
      <c r="M266" s="62"/>
      <c r="N266" s="62"/>
    </row>
    <row r="267" spans="2:14" x14ac:dyDescent="0.25">
      <c r="B267" s="60"/>
      <c r="C267" s="61"/>
      <c r="D267" s="61"/>
      <c r="E267" s="61"/>
      <c r="F267" s="62"/>
      <c r="G267" s="62"/>
      <c r="H267" s="62"/>
      <c r="I267" s="62"/>
      <c r="J267" s="62"/>
      <c r="K267" s="62"/>
      <c r="L267" s="62"/>
      <c r="M267" s="62"/>
      <c r="N267" s="62"/>
    </row>
    <row r="268" spans="2:14" x14ac:dyDescent="0.25">
      <c r="B268" s="60"/>
      <c r="C268" s="61"/>
      <c r="D268" s="61"/>
      <c r="E268" s="61"/>
      <c r="F268" s="62"/>
      <c r="G268" s="62"/>
      <c r="H268" s="62"/>
      <c r="I268" s="62"/>
      <c r="J268" s="62"/>
      <c r="K268" s="62"/>
      <c r="L268" s="62"/>
      <c r="M268" s="62"/>
      <c r="N268" s="62"/>
    </row>
    <row r="269" spans="2:14" x14ac:dyDescent="0.25">
      <c r="B269" s="60"/>
      <c r="C269" s="61"/>
      <c r="D269" s="61"/>
      <c r="E269" s="61"/>
      <c r="F269" s="62"/>
      <c r="G269" s="62"/>
      <c r="H269" s="62"/>
      <c r="I269" s="62"/>
      <c r="J269" s="62"/>
      <c r="K269" s="62"/>
      <c r="L269" s="62"/>
      <c r="M269" s="62"/>
      <c r="N269" s="62"/>
    </row>
    <row r="270" spans="2:14" x14ac:dyDescent="0.25">
      <c r="B270" s="60"/>
      <c r="C270" s="61"/>
      <c r="D270" s="61"/>
      <c r="E270" s="61"/>
      <c r="F270" s="62"/>
      <c r="G270" s="62"/>
      <c r="H270" s="62"/>
      <c r="I270" s="62"/>
      <c r="J270" s="62"/>
      <c r="K270" s="62"/>
      <c r="L270" s="62"/>
      <c r="M270" s="62"/>
      <c r="N270" s="62"/>
    </row>
    <row r="271" spans="2:14" x14ac:dyDescent="0.25">
      <c r="B271" s="60"/>
      <c r="C271" s="61"/>
      <c r="D271" s="61"/>
      <c r="E271" s="61"/>
      <c r="F271" s="62"/>
      <c r="G271" s="62"/>
      <c r="H271" s="62"/>
      <c r="I271" s="62"/>
      <c r="J271" s="62"/>
      <c r="K271" s="62"/>
      <c r="L271" s="62"/>
      <c r="M271" s="62"/>
      <c r="N271" s="62"/>
    </row>
    <row r="272" spans="2:14" x14ac:dyDescent="0.25">
      <c r="B272" s="60"/>
      <c r="C272" s="61"/>
      <c r="D272" s="61"/>
      <c r="E272" s="61"/>
      <c r="F272" s="62"/>
      <c r="G272" s="62"/>
      <c r="H272" s="62"/>
      <c r="I272" s="62"/>
      <c r="J272" s="62"/>
      <c r="K272" s="62"/>
      <c r="L272" s="62"/>
      <c r="M272" s="62"/>
      <c r="N272" s="62"/>
    </row>
    <row r="273" spans="2:14" x14ac:dyDescent="0.25">
      <c r="B273" s="60"/>
      <c r="C273" s="61"/>
      <c r="D273" s="61"/>
      <c r="E273" s="61"/>
      <c r="F273" s="62"/>
      <c r="G273" s="62"/>
      <c r="H273" s="62"/>
      <c r="I273" s="62"/>
      <c r="J273" s="62"/>
      <c r="K273" s="62"/>
      <c r="L273" s="62"/>
      <c r="M273" s="62"/>
      <c r="N273" s="62"/>
    </row>
    <row r="274" spans="2:14" x14ac:dyDescent="0.25">
      <c r="B274" s="60"/>
      <c r="C274" s="61"/>
      <c r="D274" s="61"/>
      <c r="E274" s="61"/>
      <c r="F274" s="62"/>
      <c r="G274" s="62"/>
      <c r="H274" s="62"/>
      <c r="I274" s="62"/>
      <c r="J274" s="62"/>
      <c r="K274" s="62"/>
      <c r="L274" s="62"/>
      <c r="M274" s="62"/>
      <c r="N274" s="62"/>
    </row>
    <row r="275" spans="2:14" x14ac:dyDescent="0.25">
      <c r="B275" s="60"/>
      <c r="C275" s="61"/>
      <c r="D275" s="61"/>
      <c r="E275" s="61"/>
      <c r="F275" s="62"/>
      <c r="G275" s="62"/>
      <c r="H275" s="62"/>
      <c r="I275" s="62"/>
      <c r="J275" s="62"/>
      <c r="K275" s="62"/>
      <c r="L275" s="62"/>
      <c r="M275" s="62"/>
      <c r="N275" s="62"/>
    </row>
    <row r="276" spans="2:14" x14ac:dyDescent="0.25">
      <c r="B276" s="60"/>
      <c r="C276" s="61"/>
      <c r="D276" s="61"/>
      <c r="E276" s="61"/>
      <c r="F276" s="62"/>
      <c r="G276" s="62"/>
      <c r="H276" s="62"/>
      <c r="I276" s="62"/>
      <c r="J276" s="62"/>
      <c r="K276" s="62"/>
      <c r="L276" s="62"/>
      <c r="M276" s="62"/>
      <c r="N276" s="62"/>
    </row>
    <row r="277" spans="2:14" x14ac:dyDescent="0.25">
      <c r="B277" s="60"/>
      <c r="C277" s="61"/>
      <c r="D277" s="61"/>
      <c r="E277" s="61"/>
      <c r="F277" s="62"/>
      <c r="G277" s="62"/>
      <c r="H277" s="62"/>
      <c r="I277" s="62"/>
      <c r="J277" s="62"/>
      <c r="K277" s="62"/>
      <c r="L277" s="62"/>
      <c r="M277" s="62"/>
      <c r="N277" s="62"/>
    </row>
    <row r="278" spans="2:14" x14ac:dyDescent="0.25">
      <c r="B278" s="60"/>
      <c r="C278" s="61"/>
      <c r="D278" s="61"/>
      <c r="E278" s="61"/>
      <c r="F278" s="62"/>
      <c r="G278" s="62"/>
      <c r="H278" s="62"/>
      <c r="I278" s="62"/>
      <c r="J278" s="62"/>
      <c r="K278" s="62"/>
      <c r="L278" s="62"/>
      <c r="M278" s="62"/>
      <c r="N278" s="62"/>
    </row>
    <row r="279" spans="2:14" x14ac:dyDescent="0.25">
      <c r="B279" s="60"/>
      <c r="C279" s="61"/>
      <c r="D279" s="61"/>
      <c r="E279" s="61"/>
      <c r="F279" s="62"/>
      <c r="G279" s="62"/>
      <c r="H279" s="62"/>
      <c r="I279" s="62"/>
      <c r="J279" s="62"/>
      <c r="K279" s="62"/>
      <c r="L279" s="62"/>
      <c r="M279" s="62"/>
      <c r="N279" s="62"/>
    </row>
    <row r="280" spans="2:14" x14ac:dyDescent="0.25">
      <c r="B280" s="60"/>
      <c r="C280" s="61"/>
      <c r="D280" s="61"/>
      <c r="E280" s="61"/>
      <c r="F280" s="62"/>
      <c r="G280" s="62"/>
      <c r="H280" s="62"/>
      <c r="I280" s="62"/>
      <c r="J280" s="62"/>
      <c r="K280" s="62"/>
      <c r="L280" s="62"/>
      <c r="M280" s="62"/>
      <c r="N280" s="62"/>
    </row>
    <row r="281" spans="2:14" x14ac:dyDescent="0.25">
      <c r="B281" s="60"/>
      <c r="C281" s="61"/>
      <c r="D281" s="61"/>
      <c r="E281" s="61"/>
      <c r="F281" s="62"/>
      <c r="G281" s="62"/>
      <c r="H281" s="62"/>
      <c r="I281" s="62"/>
      <c r="J281" s="62"/>
      <c r="K281" s="62"/>
      <c r="L281" s="62"/>
      <c r="M281" s="62"/>
      <c r="N281" s="62"/>
    </row>
    <row r="282" spans="2:14" x14ac:dyDescent="0.25">
      <c r="B282" s="60"/>
      <c r="C282" s="61"/>
      <c r="D282" s="61"/>
      <c r="E282" s="61"/>
      <c r="F282" s="62"/>
      <c r="G282" s="62"/>
      <c r="H282" s="62"/>
      <c r="I282" s="62"/>
      <c r="J282" s="62"/>
      <c r="K282" s="62"/>
      <c r="L282" s="62"/>
      <c r="M282" s="62"/>
      <c r="N282" s="62"/>
    </row>
    <row r="283" spans="2:14" x14ac:dyDescent="0.25">
      <c r="B283" s="60"/>
      <c r="C283" s="61"/>
      <c r="D283" s="61"/>
      <c r="E283" s="61"/>
      <c r="F283" s="62"/>
      <c r="G283" s="62"/>
      <c r="H283" s="62"/>
      <c r="I283" s="62"/>
      <c r="J283" s="62"/>
      <c r="K283" s="62"/>
      <c r="L283" s="62"/>
      <c r="M283" s="62"/>
      <c r="N283" s="62"/>
    </row>
    <row r="284" spans="2:14" x14ac:dyDescent="0.25">
      <c r="B284" s="60"/>
      <c r="C284" s="61"/>
      <c r="D284" s="61"/>
      <c r="E284" s="61"/>
      <c r="F284" s="62"/>
      <c r="G284" s="62"/>
      <c r="H284" s="62"/>
      <c r="I284" s="62"/>
      <c r="J284" s="62"/>
      <c r="K284" s="62"/>
      <c r="L284" s="62"/>
      <c r="M284" s="62"/>
      <c r="N284" s="62"/>
    </row>
    <row r="285" spans="2:14" x14ac:dyDescent="0.25">
      <c r="B285" s="60"/>
      <c r="C285" s="61"/>
      <c r="D285" s="61"/>
      <c r="E285" s="61"/>
      <c r="F285" s="62"/>
      <c r="G285" s="62"/>
      <c r="H285" s="62"/>
      <c r="I285" s="62"/>
      <c r="J285" s="62"/>
      <c r="K285" s="62"/>
      <c r="L285" s="62"/>
      <c r="M285" s="62"/>
      <c r="N285" s="62"/>
    </row>
  </sheetData>
  <mergeCells count="8">
    <mergeCell ref="A10:A11"/>
    <mergeCell ref="A122:B122"/>
    <mergeCell ref="A1:E1"/>
    <mergeCell ref="A2:E2"/>
    <mergeCell ref="A3:E3"/>
    <mergeCell ref="A4:E4"/>
    <mergeCell ref="A5:E5"/>
    <mergeCell ref="D6:E6"/>
  </mergeCells>
  <hyperlinks>
    <hyperlink ref="B91" r:id="rId1" display="consultantplus://offline/ref=988EC015ECBBF128B41797C3F93EFEE418A639455C871F0F56FDEF5480375203D55CBFEB8F11FA2C863F8EB8F7B01CF71C7C854735E60A15i2XAK"/>
    <hyperlink ref="B95" r:id="rId2" display="consultantplus://offline/ref=A5C545EE8C1C93B0B058E1FFE19DF454C219EB0B98198F2DC0D7B691EFFF64CC26DC8ECE4D9F7B181B1727911B979A94C0CB426D4AE9j9HFG"/>
    <hyperlink ref="B88" r:id="rId3" display="consultantplus://offline/ref=D42EAC7BD398020209D35F6AF6672FBA6F13F77B84F225875A8095FA102A9B2D8E358CD609751112B9E7A4869E64DFF883BAA8D38BAB06D8YDV9M"/>
    <hyperlink ref="B89" r:id="rId4" display="consultantplus://offline/ref=D42EAC7BD398020209D35F6AF6672FBA6F13F77B84F225875A8095FA102A9B2D8E358CD609751112B9E7A4869E64DFF883BAA8D38BAB06D8YDV9M"/>
    <hyperlink ref="B98" r:id="rId5" display="consultantplus://offline/ref=64FC3C9F96C0230A0CECA4E56C028B5E86A06F799E50F1FABBE4A6CFAC6E9A2AB2A69A82FE33DE9CACC0441FC29EF02FFBFA7ABCF960A970JDh7G"/>
  </hyperlinks>
  <pageMargins left="0.70866141732283472" right="0.19685039370078741" top="0.31496062992125984" bottom="0.19685039370078741" header="0.31496062992125984" footer="0.31496062992125984"/>
  <pageSetup paperSize="9" scale="91" fitToHeight="30" orientation="landscape" r:id="rId6"/>
  <rowBreaks count="2" manualBreakCount="2">
    <brk id="231" max="4" man="1"/>
    <brk id="24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2023-08-11T06:03:27Z</cp:lastPrinted>
  <dcterms:created xsi:type="dcterms:W3CDTF">2023-08-09T04:38:12Z</dcterms:created>
  <dcterms:modified xsi:type="dcterms:W3CDTF">2023-08-11T06:03:27Z</dcterms:modified>
</cp:coreProperties>
</file>