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прил 1" sheetId="1" r:id="rId1"/>
  </sheets>
  <definedNames>
    <definedName name="_xlnm.Print_Titles" localSheetId="0">'прил 1'!$6:$6</definedName>
    <definedName name="_xlnm.Print_Area" localSheetId="0">'прил 1'!$A$1:$E$249</definedName>
  </definedNames>
  <calcPr calcId="145621"/>
</workbook>
</file>

<file path=xl/calcChain.xml><?xml version="1.0" encoding="utf-8"?>
<calcChain xmlns="http://schemas.openxmlformats.org/spreadsheetml/2006/main">
  <c r="C244" i="1" l="1"/>
  <c r="C240" i="1"/>
  <c r="E230" i="1"/>
  <c r="D230" i="1"/>
  <c r="C230" i="1"/>
  <c r="E186" i="1"/>
  <c r="D186" i="1"/>
  <c r="C186" i="1"/>
  <c r="E128" i="1"/>
  <c r="D128" i="1"/>
  <c r="C128" i="1"/>
  <c r="C125" i="1"/>
  <c r="E123" i="1"/>
  <c r="D123" i="1"/>
  <c r="D122" i="1" s="1"/>
  <c r="D248" i="1" s="1"/>
  <c r="C123" i="1"/>
  <c r="C122" i="1" s="1"/>
  <c r="C248" i="1" s="1"/>
  <c r="C118" i="1"/>
  <c r="E116" i="1"/>
  <c r="D116" i="1"/>
  <c r="C116" i="1"/>
  <c r="E82" i="1"/>
  <c r="D82" i="1"/>
  <c r="C82" i="1"/>
  <c r="E72" i="1"/>
  <c r="D72" i="1"/>
  <c r="C72" i="1"/>
  <c r="E69" i="1"/>
  <c r="D69" i="1"/>
  <c r="C69" i="1"/>
  <c r="E64" i="1"/>
  <c r="E63" i="1" s="1"/>
  <c r="D64" i="1"/>
  <c r="D63" i="1" s="1"/>
  <c r="C64" i="1"/>
  <c r="E60" i="1"/>
  <c r="D60" i="1"/>
  <c r="C60" i="1"/>
  <c r="E55" i="1"/>
  <c r="D55" i="1"/>
  <c r="C55" i="1"/>
  <c r="E44" i="1"/>
  <c r="D44" i="1"/>
  <c r="C44" i="1"/>
  <c r="E39" i="1"/>
  <c r="D39" i="1"/>
  <c r="C39" i="1"/>
  <c r="E36" i="1"/>
  <c r="E34" i="1" s="1"/>
  <c r="D36" i="1"/>
  <c r="D34" i="1" s="1"/>
  <c r="C36" i="1"/>
  <c r="C34" i="1" s="1"/>
  <c r="E27" i="1"/>
  <c r="E26" i="1" s="1"/>
  <c r="D27" i="1"/>
  <c r="D26" i="1" s="1"/>
  <c r="C27" i="1"/>
  <c r="C26" i="1" s="1"/>
  <c r="E17" i="1"/>
  <c r="D17" i="1"/>
  <c r="C17" i="1"/>
  <c r="E8" i="1"/>
  <c r="D8" i="1"/>
  <c r="C8" i="1"/>
  <c r="E7" i="1"/>
  <c r="D7" i="1"/>
  <c r="C7" i="1"/>
  <c r="C63" i="1" l="1"/>
  <c r="E59" i="1"/>
  <c r="E120" i="1" s="1"/>
  <c r="E121" i="1" s="1"/>
  <c r="E249" i="1" s="1"/>
  <c r="D43" i="1"/>
  <c r="E43" i="1"/>
  <c r="C59" i="1"/>
  <c r="C120" i="1" s="1"/>
  <c r="C121" i="1" s="1"/>
  <c r="C249" i="1" s="1"/>
  <c r="D59" i="1"/>
  <c r="D120" i="1" s="1"/>
  <c r="D121" i="1" s="1"/>
  <c r="D249" i="1" s="1"/>
  <c r="E122" i="1"/>
  <c r="E248" i="1" s="1"/>
  <c r="C43" i="1"/>
</calcChain>
</file>

<file path=xl/sharedStrings.xml><?xml version="1.0" encoding="utf-8"?>
<sst xmlns="http://schemas.openxmlformats.org/spreadsheetml/2006/main" count="492" uniqueCount="392">
  <si>
    <t>к решению собрания депутатов</t>
  </si>
  <si>
    <t>Миасского городского округа</t>
  </si>
  <si>
    <t>Объем бюджета Миасского городского округа по доходам на 2023 год и на плановый период 2024 - 2025 годов</t>
  </si>
  <si>
    <t>Коды бюджетной классификации</t>
  </si>
  <si>
    <t>Наименование доходов</t>
  </si>
  <si>
    <t>Сумма на  
2023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</si>
  <si>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</si>
  <si>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</si>
  <si>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2023 год -</t>
    </r>
    <r>
      <rPr>
        <sz val="12"/>
        <color indexed="10"/>
        <rFont val="Times New Roman"/>
        <family val="1"/>
        <charset val="204"/>
      </rPr>
      <t xml:space="preserve"> </t>
    </r>
    <r>
      <rPr>
        <sz val="12"/>
        <color indexed="8"/>
        <rFont val="Times New Roman"/>
        <family val="1"/>
        <charset val="204"/>
      </rPr>
      <t>17,84669555%, 2024 год - 17,96548670%, 2025 год -17,49429208%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</si>
  <si>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</si>
  <si>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</si>
  <si>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</si>
  <si>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</si>
  <si>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</si>
  <si>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</si>
  <si>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</si>
  <si>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</si>
  <si>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</si>
  <si>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</si>
  <si>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</si>
  <si>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</si>
  <si>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</si>
  <si>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</si>
  <si>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</si>
  <si>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</si>
  <si>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</si>
  <si>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</si>
  <si>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</si>
  <si>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</si>
  <si>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</si>
  <si>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</si>
  <si>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</si>
  <si>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</si>
  <si>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</si>
  <si>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</si>
  <si>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182 1 03 02241 01 0000 110</t>
  </si>
  <si>
    <t>182 1 03 02251 01 0000 110</t>
  </si>
  <si>
    <t>182 1 03 02261 01 0000 110</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</si>
  <si>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</si>
  <si>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</si>
  <si>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</si>
  <si>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</si>
  <si>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</si>
  <si>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</si>
  <si>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</si>
  <si>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</si>
  <si>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</si>
  <si>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</si>
  <si>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</si>
  <si>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</si>
  <si>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</si>
  <si>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</si>
  <si>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</si>
  <si>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</si>
  <si>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</si>
  <si>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</si>
  <si>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</si>
  <si>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</si>
  <si>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</si>
  <si>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</si>
  <si>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</si>
  <si>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</si>
  <si>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</si>
  <si>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</si>
  <si>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</si>
  <si>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</si>
  <si>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</si>
  <si>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</si>
  <si>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</si>
  <si>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</si>
  <si>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</si>
  <si>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</si>
  <si>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</si>
  <si>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</si>
  <si>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</si>
  <si>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</si>
  <si>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</si>
  <si>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</si>
  <si>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</si>
  <si>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</si>
  <si>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</si>
  <si>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</si>
  <si>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</si>
  <si>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</si>
  <si>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</si>
  <si>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</si>
  <si>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</si>
  <si>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</si>
  <si>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</si>
  <si>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</si>
  <si>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</si>
  <si>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</si>
  <si>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</si>
  <si>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</si>
  <si>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</si>
  <si>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</si>
  <si>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</si>
  <si>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</si>
  <si>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</si>
  <si>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</si>
  <si>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</si>
  <si>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</si>
  <si>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</si>
  <si>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</si>
  <si>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</si>
  <si>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</si>
  <si>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</si>
  <si>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</si>
  <si>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</si>
  <si>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</si>
  <si>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</si>
  <si>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</si>
  <si>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</si>
  <si>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</si>
  <si>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</si>
  <si>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</si>
  <si>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</si>
  <si>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</si>
  <si>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</si>
  <si>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</si>
  <si>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</si>
  <si>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</si>
  <si>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</si>
  <si>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</si>
  <si>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</si>
  <si>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</si>
  <si>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</si>
  <si>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</si>
  <si>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</si>
  <si>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</si>
  <si>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</si>
  <si>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</si>
  <si>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</si>
  <si>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</si>
  <si>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</si>
  <si>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</si>
  <si>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</si>
  <si>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</si>
  <si>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</si>
  <si>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</si>
  <si>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</si>
  <si>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</si>
  <si>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</si>
  <si>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</si>
  <si>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</si>
  <si>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</si>
  <si>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</si>
  <si>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</si>
  <si>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024 1 16 01073 01 0000 140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</si>
  <si>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</si>
  <si>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</si>
  <si>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</si>
  <si>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</si>
  <si>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t>
  </si>
  <si>
    <t>012 1 16 01113 01 0000 140</t>
  </si>
  <si>
    <t xml:space="preserve">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</si>
  <si>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</si>
  <si>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</si>
  <si>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024 1 160 1133 01 0000 140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</si>
  <si>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</si>
  <si>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</si>
  <si>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</si>
  <si>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</si>
  <si>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</si>
  <si>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</si>
  <si>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</si>
  <si>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</si>
  <si>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</si>
  <si>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</si>
  <si>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</si>
  <si>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</si>
  <si>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</si>
  <si>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</si>
  <si>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</si>
  <si>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</si>
  <si>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</si>
  <si>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</si>
  <si>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</si>
  <si>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</si>
  <si>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284 116 07010 04 0000 140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</si>
  <si>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</si>
  <si>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</si>
  <si>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</si>
  <si>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</si>
  <si>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283 116 10032 04 0000 140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</si>
  <si>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</si>
  <si>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</si>
  <si>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</si>
  <si>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009 1 16 10123 01 0000 140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</si>
  <si>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</si>
  <si>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</si>
  <si>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</si>
  <si>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</si>
  <si>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</si>
  <si>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</si>
  <si>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</si>
  <si>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</si>
  <si>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</si>
  <si>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</si>
  <si>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</si>
  <si>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</si>
  <si>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</si>
  <si>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</si>
  <si>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</si>
  <si>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</si>
  <si>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</si>
  <si>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</si>
  <si>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</si>
  <si>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</si>
  <si>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</si>
  <si>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</si>
  <si>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</si>
  <si>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</si>
  <si>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</si>
  <si>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</si>
  <si>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</si>
  <si>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</si>
  <si>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</si>
  <si>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</si>
  <si>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</si>
  <si>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</si>
  <si>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</si>
  <si>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</si>
  <si>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</si>
  <si>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</si>
  <si>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283 2 02 20300 04 0000 150</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</si>
  <si>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</si>
  <si>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</si>
  <si>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</si>
  <si>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283 2 02 20303 04 0000 150</t>
  </si>
  <si>
    <t>Субсидии бюджетам городских округов на обеспечение мероприятий по модернизации систем коммунальной инфраструктуры за счет средств бюджетов</t>
  </si>
  <si>
    <t xml:space="preserve">287 2 02 25081 04 0000 150 </t>
  </si>
  <si>
    <t xml:space="preserve">Прочие субсидии бюджетам городских округов на государственную поддержку организаций, входящих в систему спортивной подготовки </t>
  </si>
  <si>
    <t>288 2 02 25173 04 0000 150</t>
  </si>
  <si>
    <t>Субсидии бюджетам городских округов на создание детских технопарков "Кванториум"</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</si>
  <si>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</si>
  <si>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</si>
  <si>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</si>
  <si>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</si>
  <si>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</si>
  <si>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</si>
  <si>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</si>
  <si>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</si>
  <si>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</si>
  <si>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</si>
  <si>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</si>
  <si>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</si>
  <si>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</si>
  <si>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</si>
  <si>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</si>
  <si>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поддержку отрасли культуры на государственную поддержку лучших работников сельских учреждений культуры</t>
  </si>
  <si>
    <t xml:space="preserve">283 2 02 25555 04 0000 150 </t>
  </si>
  <si>
    <t>Субсидии бюджетам городских округов на реализацию программ формирования современной городской среды</t>
  </si>
  <si>
    <t>288 2 02 25750 04 0000 150</t>
  </si>
  <si>
    <t>Субсидии бюджетам городских округов на реализацию мероприятий по модернизации школьных систем образования</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</si>
  <si>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</si>
  <si>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</si>
  <si>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</si>
  <si>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 xml:space="preserve">Субсидии бюджетам городских округов на софинансирование капитальных вложений в объекты муниципальной собственности на  капитальные вложения в объекты физической культуры и спорта </t>
  </si>
  <si>
    <t>283 2 02 29999 04 0000 150</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</si>
  <si>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</si>
  <si>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обеспечение мероприятий по переселению граждан из аварийного жилищного фонда за счет средств публично-правовой компании "Фонд развития территорий"</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</si>
  <si>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</si>
  <si>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</si>
  <si>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</si>
  <si>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предоставление молодым семьям - участникам подпрограммы социальных выплат на приобретение (строительство) жилья</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</si>
  <si>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</si>
  <si>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ликвидацию несанкционированных свалок отходов</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</si>
  <si>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</si>
  <si>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</si>
  <si>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</si>
  <si>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</si>
  <si>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 (женщины от 30 до 54 лет, мужчины от 30 до 59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</si>
  <si>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</si>
  <si>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</si>
  <si>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</si>
  <si>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</si>
  <si>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</si>
  <si>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</si>
  <si>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государственную поддержку организаций, входящих в систему спортивной подготовки</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</si>
  <si>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</si>
  <si>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</si>
  <si>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</si>
  <si>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</si>
  <si>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</si>
  <si>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</si>
  <si>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благоустройство территорий, прилегающих к зданиям муниципальных общеобразовательных организаций</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</si>
  <si>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</si>
  <si>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</si>
  <si>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</si>
  <si>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</si>
  <si>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</si>
  <si>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</si>
  <si>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</si>
  <si>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обеспечение требований к антитеррористической защищенности объектов и территорий, прилегающих к зданиям государственных и муниципальных общеобразовательных организаций</t>
  </si>
  <si>
    <t xml:space="preserve">Прочие субсидии бюджетам городских округов на обновление материально-технической базы организаций дополнительного образования, реализующих дополнительные образовательные программы технической и естественнонаучной направленностей </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</si>
  <si>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</si>
  <si>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289 2 02 29999 04 0000 150</t>
  </si>
  <si>
    <t>Прочие субсидии бюджетам городских округов на создание и модернизацию муниципальных учреждений культурно-досугового типа в сельской местности, включая обеспечение объектов инфраструктур</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</si>
  <si>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</si>
  <si>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</si>
  <si>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</si>
  <si>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</si>
  <si>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</si>
  <si>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</si>
  <si>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</si>
  <si>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</si>
  <si>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</si>
  <si>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</si>
  <si>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</si>
  <si>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</si>
  <si>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</si>
  <si>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</si>
  <si>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</si>
  <si>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</si>
  <si>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</si>
  <si>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</si>
  <si>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</si>
  <si>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</si>
  <si>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</si>
  <si>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</si>
  <si>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</si>
  <si>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</si>
  <si>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</si>
  <si>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</si>
  <si>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</si>
  <si>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</si>
  <si>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</si>
  <si>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</si>
  <si>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</si>
  <si>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компенсация расходов на уплату взноса на капитальный ремонт общего имущества в многоквартирном доме в соответствии с Законом Челябинской области от 14.02.1996 года №16 ОЗ " О дополнительных мерах социальной поддержки отдельных категорий граждан в Челябинской области"</t>
  </si>
  <si>
    <t>288 2 02 30024 04 0000 150</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</si>
  <si>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</si>
  <si>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</si>
  <si>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</si>
  <si>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</si>
  <si>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</si>
  <si>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</si>
  <si>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Вооруженные Силы Российской Федерации</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</si>
  <si>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</si>
  <si>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</si>
  <si>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</si>
  <si>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</si>
  <si>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</si>
  <si>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</si>
  <si>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</si>
  <si>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</si>
  <si>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</si>
  <si>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</si>
  <si>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</si>
  <si>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</si>
  <si>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</si>
  <si>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</si>
  <si>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</si>
  <si>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</si>
  <si>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</si>
  <si>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</si>
  <si>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</si>
  <si>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</si>
  <si>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</si>
  <si>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</si>
  <si>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</si>
  <si>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</si>
  <si>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289 2 02 45453 04 0000 150</t>
  </si>
  <si>
    <t>Межбюджетные трансферты, передаваемые бюджетам городских округов на создание виртуальных концертных залов</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</si>
  <si>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</si>
  <si>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</si>
  <si>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выплату денежного вознаграждения победителям рейтинга по определению муниципальных образований Челябинской области</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</si>
  <si>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</si>
  <si>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 xml:space="preserve">Прочие межбюджетные трансферты, передаваемые бюджетам городских округов на развитие, обустройство и восстановление озелененных территорий, ландшафтно-рекреационных зон </t>
  </si>
  <si>
    <t>285 2 02 49999 04 0000 150</t>
  </si>
  <si>
    <t xml:space="preserve">Прочие межбюджетные трансферты, передаваемые бюджетам городских округов на цифровизацию деятельности органов социальной защиты населения </t>
  </si>
  <si>
    <t>Прочие межбюджетные трансферты, передаваемые бюджетам городских округов на приобретение средств криптографической защиты информации</t>
  </si>
  <si>
    <t>000 2 04 00000 00 0000 000</t>
  </si>
  <si>
    <t>Безвозмездные поступления от негосударственных организаций</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</si>
  <si>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</si>
  <si>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</si>
  <si>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</si>
  <si>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289 2 04 04020 04 0000 150</t>
  </si>
  <si>
    <t>000 2 07 00000 00 0000 000</t>
  </si>
  <si>
    <t>Прочие безвозмездные поступления</t>
  </si>
  <si>
    <t>287 2 07 04020 04 0000 150</t>
  </si>
  <si>
    <t>Поступления от денежных пожертвований, предоставляемых физическими лицами получателям средств бюджетов городских округов</t>
  </si>
  <si>
    <t>288 2 07 04020 04 0000 150</t>
  </si>
  <si>
    <t>289 2 07 04020 04 0000 150</t>
  </si>
  <si>
    <t>000 2 00 00000 00 0000 000</t>
  </si>
  <si>
    <t>БЕЗВОЗМЕЗДНЫЕ ПОСТУПЛЕНИЯ</t>
  </si>
  <si>
    <t>ВСЕГО ДОХОДОВ</t>
  </si>
  <si>
    <t>Приложение  1</t>
  </si>
  <si>
    <t xml:space="preserve">от                  г. </t>
  </si>
  <si>
    <t>Сумма на           2024 год</t>
  </si>
  <si>
    <t>Сумма на        
2025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</si>
</sst>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_р_._-;\-* #,##0.00_р_._-;_-* &quot;-&quot;??_р_._-;_-@_-"/>
  </numFmts>
  <fonts count="17" x14ac:knownFonts="1">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1"/>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i/>
      <sz val="12"/>
      <name val="Times New Roman"/>
      <family val="1"/>
      <charset val="204"/>
    </font>
    <font>
      <b/>
      <sz val="11"/>
      <color rgb="FFFF0000"/>
      <name val="Times New Roman"/>
      <family val="1"/>
      <charset val="204"/>
    </font>
    <font>
      <u/>
      <sz val="12"/>
      <name val="Times New Roman"/>
      <family val="1"/>
      <charset val="204"/>
    </font>
    <font>
      <sz val="10.5"/>
      <name val="Times New Roman"/>
      <family val="1"/>
      <charset val="204"/>
    </font>
    <font>
      <sz val="14"/>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165" fontId="3" fillId="0" borderId="0" applyFont="0" applyFill="0" applyBorder="0" applyAlignment="0" applyProtection="0"/>
    <xf numFmtId="0" fontId="3" fillId="0" borderId="0" applyFont="0" applyFill="0" applyBorder="0" applyAlignment="0" applyProtection="0"/>
    <xf numFmtId="165" fontId="16" fillId="0" borderId="0" applyFont="0" applyFill="0" applyBorder="0" applyAlignment="0" applyProtection="0"/>
  </cellStyleXfs>
  <cellXfs count="74">
    <xf numFmtId="0" fontId="0" fillId="0" borderId="0" xfId="0"/>
    <xf numFmtId="0" fontId="2" fillId="0" borderId="0" xfId="1" applyFont="1" applyFill="1" applyAlignment="1">
      <alignment horizontal="right"/>
    </xf>
    <xf numFmtId="0" fontId="2" fillId="2" borderId="0" xfId="1" applyFont="1" applyFill="1" applyAlignment="1">
      <alignment horizontal="center" vertical="center" wrapText="1"/>
    </xf>
    <xf numFmtId="0" fontId="5" fillId="2" borderId="0" xfId="2" applyFont="1" applyFill="1" applyAlignment="1">
      <alignment vertical="center" wrapText="1"/>
    </xf>
    <xf numFmtId="0" fontId="2" fillId="2" borderId="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justify" vertical="center" wrapText="1"/>
    </xf>
    <xf numFmtId="164" fontId="4" fillId="2" borderId="1" xfId="3" applyNumberFormat="1" applyFont="1" applyFill="1" applyBorder="1" applyAlignment="1">
      <alignment horizontal="center" vertical="center" wrapText="1"/>
    </xf>
    <xf numFmtId="0" fontId="6" fillId="2" borderId="0" xfId="2" applyFont="1" applyFill="1" applyAlignment="1">
      <alignment vertical="center" wrapText="1"/>
    </xf>
    <xf numFmtId="0" fontId="2" fillId="2" borderId="2" xfId="2" applyFont="1" applyFill="1" applyBorder="1" applyAlignment="1">
      <alignment horizontal="center" vertical="center" wrapText="1"/>
    </xf>
    <xf numFmtId="0" fontId="7" fillId="2" borderId="1" xfId="2" applyFont="1" applyFill="1" applyBorder="1" applyAlignment="1">
      <alignment horizontal="justify" vertical="center" wrapText="1"/>
    </xf>
    <xf numFmtId="164" fontId="2" fillId="2" borderId="1" xfId="4" applyNumberFormat="1" applyFont="1" applyFill="1" applyBorder="1" applyAlignment="1">
      <alignment horizontal="center" vertical="center" wrapText="1"/>
    </xf>
    <xf numFmtId="0" fontId="2" fillId="2" borderId="1" xfId="2" applyFont="1" applyFill="1" applyBorder="1" applyAlignment="1">
      <alignment horizontal="justify" vertical="center" wrapText="1"/>
    </xf>
    <xf numFmtId="164" fontId="2" fillId="2" borderId="1" xfId="3" applyNumberFormat="1" applyFont="1" applyFill="1" applyBorder="1" applyAlignment="1">
      <alignment horizontal="center" vertical="center" wrapText="1"/>
    </xf>
    <xf numFmtId="164" fontId="2" fillId="2" borderId="1" xfId="2" applyNumberFormat="1" applyFont="1" applyFill="1" applyBorder="1" applyAlignment="1">
      <alignment horizontal="center" vertical="center" wrapText="1"/>
    </xf>
    <xf numFmtId="3" fontId="2" fillId="2" borderId="1" xfId="2" applyNumberFormat="1" applyFont="1" applyFill="1" applyBorder="1" applyAlignment="1">
      <alignment horizontal="center" vertical="center" wrapText="1"/>
    </xf>
    <xf numFmtId="3" fontId="2" fillId="2" borderId="1" xfId="2" applyNumberFormat="1" applyFont="1" applyFill="1" applyBorder="1" applyAlignment="1">
      <alignment horizontal="justify" vertical="center" wrapText="1"/>
    </xf>
    <xf numFmtId="0" fontId="10" fillId="2" borderId="0" xfId="2" applyFont="1" applyFill="1" applyAlignment="1">
      <alignment vertical="center" wrapText="1"/>
    </xf>
    <xf numFmtId="3" fontId="4" fillId="2" borderId="1" xfId="2" applyNumberFormat="1" applyFont="1" applyFill="1" applyBorder="1" applyAlignment="1">
      <alignment horizontal="center" vertical="center" wrapText="1"/>
    </xf>
    <xf numFmtId="3" fontId="4" fillId="2" borderId="1" xfId="2" applyNumberFormat="1" applyFont="1" applyFill="1" applyBorder="1" applyAlignment="1">
      <alignment horizontal="justify" vertical="center" wrapText="1"/>
    </xf>
    <xf numFmtId="0" fontId="2" fillId="2" borderId="1" xfId="1" applyFont="1" applyFill="1" applyBorder="1" applyAlignment="1">
      <alignment horizontal="justify" vertical="center" wrapText="1"/>
    </xf>
    <xf numFmtId="0" fontId="4" fillId="2" borderId="1" xfId="2" quotePrefix="1" applyFont="1" applyFill="1" applyBorder="1" applyAlignment="1">
      <alignment horizontal="justify" vertical="center" wrapText="1"/>
    </xf>
    <xf numFmtId="0" fontId="5" fillId="3" borderId="0" xfId="2" applyFont="1" applyFill="1" applyAlignment="1">
      <alignment vertical="center" wrapText="1"/>
    </xf>
    <xf numFmtId="49" fontId="4" fillId="2" borderId="4" xfId="5" applyNumberFormat="1" applyFont="1" applyFill="1" applyBorder="1" applyAlignment="1">
      <alignment horizontal="center" vertical="center" wrapText="1"/>
    </xf>
    <xf numFmtId="49" fontId="4" fillId="2" borderId="5" xfId="5" applyNumberFormat="1" applyFont="1" applyFill="1" applyBorder="1" applyAlignment="1">
      <alignment horizontal="center" vertical="center" wrapText="1"/>
    </xf>
    <xf numFmtId="164" fontId="5" fillId="2" borderId="0" xfId="2" applyNumberFormat="1" applyFont="1" applyFill="1" applyAlignment="1">
      <alignment vertical="center" wrapText="1"/>
    </xf>
    <xf numFmtId="49" fontId="2" fillId="2" borderId="1" xfId="5" applyNumberFormat="1" applyFont="1" applyFill="1" applyBorder="1" applyAlignment="1">
      <alignment horizontal="center" vertical="center" wrapText="1"/>
    </xf>
    <xf numFmtId="0" fontId="2" fillId="2" borderId="1" xfId="5" applyNumberFormat="1" applyFont="1" applyFill="1" applyBorder="1" applyAlignment="1">
      <alignment horizontal="justify" vertical="center" wrapText="1"/>
    </xf>
    <xf numFmtId="164" fontId="10" fillId="2" borderId="0" xfId="2" applyNumberFormat="1" applyFont="1" applyFill="1" applyAlignment="1">
      <alignment vertical="center" wrapText="1"/>
    </xf>
    <xf numFmtId="0" fontId="2" fillId="2" borderId="1" xfId="2" applyNumberFormat="1" applyFont="1" applyFill="1" applyBorder="1" applyAlignment="1">
      <alignment horizontal="justify" vertical="center" wrapText="1"/>
    </xf>
    <xf numFmtId="0" fontId="11" fillId="2" borderId="1" xfId="2" applyFont="1" applyFill="1" applyBorder="1" applyAlignment="1">
      <alignment horizontal="center" vertical="center" wrapText="1"/>
    </xf>
    <xf numFmtId="0" fontId="11" fillId="2" borderId="1" xfId="2" applyFont="1" applyFill="1" applyBorder="1" applyAlignment="1">
      <alignment horizontal="justify" vertical="center" wrapText="1"/>
    </xf>
    <xf numFmtId="164" fontId="7" fillId="2" borderId="1" xfId="3" applyNumberFormat="1" applyFont="1" applyFill="1" applyBorder="1" applyAlignment="1">
      <alignment horizontal="center" vertical="center" wrapText="1"/>
    </xf>
    <xf numFmtId="164" fontId="4" fillId="2" borderId="1" xfId="2" applyNumberFormat="1" applyFont="1" applyFill="1" applyBorder="1" applyAlignment="1">
      <alignment horizontal="center" vertical="center" wrapText="1"/>
    </xf>
    <xf numFmtId="164" fontId="10" fillId="0" borderId="0" xfId="2" applyNumberFormat="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49" fontId="2" fillId="2" borderId="1" xfId="1" applyNumberFormat="1" applyFont="1" applyFill="1" applyBorder="1" applyAlignment="1">
      <alignment horizontal="center" vertical="center" wrapText="1"/>
    </xf>
    <xf numFmtId="0" fontId="12" fillId="2" borderId="0" xfId="2" applyFont="1" applyFill="1" applyAlignment="1">
      <alignment vertical="center" wrapText="1"/>
    </xf>
    <xf numFmtId="0" fontId="10" fillId="0" borderId="0" xfId="2" applyFont="1" applyFill="1" applyAlignment="1">
      <alignment vertical="center" wrapText="1"/>
    </xf>
    <xf numFmtId="164" fontId="10" fillId="0" borderId="0" xfId="2" applyNumberFormat="1" applyFont="1" applyFill="1" applyAlignment="1">
      <alignment vertical="center" wrapText="1"/>
    </xf>
    <xf numFmtId="0" fontId="12" fillId="0" borderId="0" xfId="2" applyFont="1" applyFill="1" applyAlignment="1">
      <alignment vertical="center" wrapText="1"/>
    </xf>
    <xf numFmtId="3" fontId="2" fillId="2" borderId="4" xfId="2" applyNumberFormat="1" applyFont="1" applyFill="1" applyBorder="1" applyAlignment="1">
      <alignment horizontal="center" vertical="center" wrapText="1"/>
    </xf>
    <xf numFmtId="0" fontId="2" fillId="2" borderId="1" xfId="2" applyFont="1" applyFill="1" applyBorder="1" applyAlignment="1">
      <alignment horizontal="justify" vertical="center"/>
    </xf>
    <xf numFmtId="49" fontId="4" fillId="2" borderId="6" xfId="5" applyNumberFormat="1" applyFont="1" applyFill="1" applyBorder="1" applyAlignment="1">
      <alignment horizontal="justify" vertical="center" wrapText="1"/>
    </xf>
    <xf numFmtId="0" fontId="7" fillId="2" borderId="1" xfId="0" applyFont="1" applyFill="1" applyBorder="1" applyAlignment="1">
      <alignment horizontal="justify" vertical="center" wrapText="1" readingOrder="1"/>
    </xf>
    <xf numFmtId="0" fontId="10" fillId="2" borderId="0" xfId="2" applyFont="1" applyFill="1" applyBorder="1" applyAlignment="1">
      <alignment vertical="center" wrapText="1"/>
    </xf>
    <xf numFmtId="164" fontId="2" fillId="2" borderId="0" xfId="3" applyNumberFormat="1" applyFont="1" applyFill="1" applyBorder="1" applyAlignment="1">
      <alignment horizontal="center" vertical="center" wrapText="1"/>
    </xf>
    <xf numFmtId="49" fontId="2" fillId="2" borderId="1" xfId="2" applyNumberFormat="1" applyFont="1" applyFill="1" applyBorder="1" applyAlignment="1" applyProtection="1">
      <alignment horizontal="center" vertical="center" wrapText="1"/>
    </xf>
    <xf numFmtId="49" fontId="7" fillId="2" borderId="7" xfId="2" applyNumberFormat="1" applyFont="1" applyFill="1" applyBorder="1" applyAlignment="1" applyProtection="1">
      <alignment horizontal="justify" vertical="center" wrapText="1"/>
    </xf>
    <xf numFmtId="49" fontId="7" fillId="2" borderId="1" xfId="2" applyNumberFormat="1" applyFont="1" applyFill="1" applyBorder="1" applyAlignment="1" applyProtection="1">
      <alignment horizontal="justify" vertical="center" wrapText="1"/>
    </xf>
    <xf numFmtId="0" fontId="2" fillId="2" borderId="1" xfId="2" applyFont="1" applyFill="1" applyBorder="1" applyAlignment="1">
      <alignment horizontal="center" vertical="center"/>
    </xf>
    <xf numFmtId="0" fontId="2" fillId="3" borderId="1" xfId="2" applyFont="1" applyFill="1" applyBorder="1" applyAlignment="1">
      <alignment horizontal="center" vertical="center"/>
    </xf>
    <xf numFmtId="0" fontId="2" fillId="3" borderId="1" xfId="2" applyFont="1" applyFill="1" applyBorder="1" applyAlignment="1">
      <alignment horizontal="justify" vertical="center" wrapText="1"/>
    </xf>
    <xf numFmtId="0" fontId="7" fillId="2" borderId="3" xfId="2" applyFont="1" applyFill="1" applyBorder="1" applyAlignment="1">
      <alignment horizontal="justify" vertical="center" wrapText="1"/>
    </xf>
    <xf numFmtId="0" fontId="2" fillId="2" borderId="3" xfId="2" applyFont="1" applyFill="1" applyBorder="1" applyAlignment="1">
      <alignment horizontal="justify" vertical="center" wrapText="1"/>
    </xf>
    <xf numFmtId="0" fontId="5" fillId="2" borderId="0" xfId="2" applyFont="1" applyFill="1" applyAlignment="1">
      <alignment horizontal="center" vertical="center" wrapText="1"/>
    </xf>
    <xf numFmtId="0" fontId="7" fillId="2" borderId="1" xfId="2" applyNumberFormat="1" applyFont="1" applyFill="1" applyBorder="1" applyAlignment="1">
      <alignment horizontal="justify" vertical="center" wrapText="1"/>
    </xf>
    <xf numFmtId="164" fontId="2" fillId="2" borderId="3" xfId="3" applyNumberFormat="1" applyFont="1" applyFill="1" applyBorder="1" applyAlignment="1">
      <alignment horizontal="center" vertical="center" wrapText="1"/>
    </xf>
    <xf numFmtId="0" fontId="7" fillId="2" borderId="1" xfId="2" applyFont="1" applyFill="1" applyBorder="1" applyAlignment="1">
      <alignment horizontal="center" vertical="center"/>
    </xf>
    <xf numFmtId="49" fontId="4" fillId="2" borderId="1" xfId="5" applyNumberFormat="1" applyFont="1" applyFill="1" applyBorder="1" applyAlignment="1">
      <alignment horizontal="left" vertical="center" wrapText="1"/>
    </xf>
    <xf numFmtId="0" fontId="2" fillId="2" borderId="0" xfId="2" applyFont="1" applyFill="1" applyAlignment="1">
      <alignment horizontal="center" vertical="center" wrapText="1"/>
    </xf>
    <xf numFmtId="0" fontId="14" fillId="2" borderId="0" xfId="2" applyFont="1" applyFill="1" applyBorder="1" applyAlignment="1">
      <alignment horizontal="justify" vertical="center" wrapText="1"/>
    </xf>
    <xf numFmtId="0" fontId="15" fillId="2" borderId="0" xfId="2" applyFont="1" applyFill="1" applyBorder="1" applyAlignment="1">
      <alignment horizontal="center" vertical="center" wrapText="1"/>
    </xf>
    <xf numFmtId="0" fontId="5" fillId="2" borderId="0" xfId="2" applyFont="1" applyFill="1" applyBorder="1" applyAlignment="1">
      <alignment vertical="center" wrapText="1"/>
    </xf>
    <xf numFmtId="0" fontId="14" fillId="2" borderId="0" xfId="2" applyFont="1" applyFill="1" applyAlignment="1">
      <alignment horizontal="justify" vertical="center" wrapText="1"/>
    </xf>
    <xf numFmtId="0" fontId="15" fillId="2" borderId="0" xfId="2" applyFont="1" applyFill="1" applyAlignment="1">
      <alignment horizontal="center" vertical="center" wrapText="1"/>
    </xf>
    <xf numFmtId="49" fontId="4" fillId="2" borderId="4" xfId="5" applyNumberFormat="1" applyFont="1" applyFill="1" applyBorder="1" applyAlignment="1">
      <alignment horizontal="left" vertical="center" wrapText="1"/>
    </xf>
    <xf numFmtId="49" fontId="4" fillId="2" borderId="5" xfId="5" applyNumberFormat="1" applyFont="1" applyFill="1" applyBorder="1" applyAlignment="1">
      <alignment horizontal="left"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0" fontId="2" fillId="2" borderId="0" xfId="1" applyFont="1" applyFill="1" applyAlignment="1">
      <alignment horizontal="center" vertical="center" wrapText="1"/>
    </xf>
    <xf numFmtId="3" fontId="2" fillId="2" borderId="2" xfId="2" applyNumberFormat="1" applyFont="1" applyFill="1" applyBorder="1" applyAlignment="1">
      <alignment horizontal="center" vertical="center" wrapText="1"/>
    </xf>
    <xf numFmtId="3" fontId="2" fillId="2" borderId="3" xfId="2" applyNumberFormat="1" applyFont="1" applyFill="1" applyBorder="1" applyAlignment="1">
      <alignment horizontal="center" vertical="center" wrapText="1"/>
    </xf>
  </cellXfs>
  <cellStyles count="11">
    <cellStyle name="Обычный" xfId="0" builtinId="0"/>
    <cellStyle name="Обычный 2" xfId="6"/>
    <cellStyle name="Обычный 2 2" xfId="2"/>
    <cellStyle name="Обычный 2 3" xfId="1"/>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H282"/>
  <sheetViews>
    <sheetView tabSelected="1" workbookViewId="0">
      <selection activeCell="B13" sqref="B13"/>
    </sheetView>
  </sheetViews>
  <sheetFormatPr defaultColWidth="9.140625" defaultRowHeight="18.75" x14ac:dyDescent="0.25"/>
  <cols>
    <col min="1" max="1" width="31.7109375" style="61" customWidth="1"/>
    <col min="2" max="2" width="68.7109375" style="65" customWidth="1"/>
    <col min="3" max="3" width="17.5703125" style="66" customWidth="1"/>
    <col min="4" max="4" width="14.85546875" style="66" customWidth="1"/>
    <col min="5" max="5" width="16.42578125" style="66" customWidth="1"/>
    <col min="6" max="6" width="10.140625" style="3" bestFit="1" customWidth="1"/>
    <col min="7" max="7" width="11" style="3" customWidth="1"/>
    <col min="8" max="16384" width="9.140625" style="3"/>
  </cols>
  <sheetData>
    <row r="1" spans="1:240" s="1" customFormat="1" ht="15.75" x14ac:dyDescent="0.25">
      <c r="A1" s="69" t="s">
        <v>388</v>
      </c>
      <c r="B1" s="69"/>
      <c r="C1" s="69"/>
      <c r="D1" s="69"/>
      <c r="E1" s="69"/>
    </row>
    <row r="2" spans="1:240" s="1" customFormat="1" ht="15.75" customHeight="1" x14ac:dyDescent="0.25">
      <c r="A2" s="69" t="s">
        <v>0</v>
      </c>
      <c r="B2" s="69"/>
      <c r="C2" s="69"/>
      <c r="D2" s="69"/>
      <c r="E2" s="69"/>
    </row>
    <row r="3" spans="1:240" s="1" customFormat="1" ht="15.75" x14ac:dyDescent="0.25">
      <c r="A3" s="70" t="s">
        <v>1</v>
      </c>
      <c r="B3" s="70"/>
      <c r="C3" s="70"/>
      <c r="D3" s="70"/>
      <c r="E3" s="70"/>
    </row>
    <row r="4" spans="1:240" s="1" customFormat="1" ht="15.75" x14ac:dyDescent="0.25">
      <c r="A4" s="69" t="s">
        <v>389</v>
      </c>
      <c r="B4" s="69"/>
      <c r="C4" s="69"/>
      <c r="D4" s="69"/>
      <c r="E4" s="69"/>
    </row>
    <row r="5" spans="1:240" s="1" customFormat="1" ht="15.75" x14ac:dyDescent="0.25">
      <c r="A5" s="71" t="s">
        <v>2</v>
      </c>
      <c r="B5" s="71"/>
      <c r="C5" s="71"/>
      <c r="D5" s="71"/>
      <c r="E5" s="2"/>
    </row>
    <row r="6" spans="1:240" ht="44.25" customHeight="1" x14ac:dyDescent="0.25">
      <c r="A6" s="4" t="s">
        <v>3</v>
      </c>
      <c r="B6" s="4" t="s">
        <v>4</v>
      </c>
      <c r="C6" s="4" t="s">
        <v>5</v>
      </c>
      <c r="D6" s="4" t="s">
        <v>390</v>
      </c>
      <c r="E6" s="4" t="s">
        <v>391</v>
      </c>
    </row>
    <row r="7" spans="1:240" s="8" customFormat="1" ht="15.75" x14ac:dyDescent="0.25">
      <c r="A7" s="5" t="s">
        <v>6</v>
      </c>
      <c r="B7" s="6" t="s">
        <v>7</v>
      </c>
      <c r="C7" s="7">
        <f>SUM(C9:C16)</f>
        <v>1563179</v>
      </c>
      <c r="D7" s="7">
        <f>SUM(D9:D14)</f>
        <v>1704427.7000000002</v>
      </c>
      <c r="E7" s="7">
        <f>SUM(E9:E14)</f>
        <v>1840410.1</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row>
    <row r="8" spans="1:240" ht="47.25" hidden="1" x14ac:dyDescent="0.25">
      <c r="A8" s="9"/>
      <c r="B8" s="10" t="s">
        <v>8</v>
      </c>
      <c r="C8" s="11">
        <f>((C9+C10+C11+C12)*17.84669555/32.8466955)+C13+(C14*17.84669555/32.78922429)+(C15*17.84669555/32.84669555)+(C16*17.84669555/32.78922429)</f>
        <v>851004.02043644455</v>
      </c>
      <c r="D8" s="11">
        <f>((D9+D10+D11+D12)*17.9654867/32.9654867)+D13+(D14*17.9654867/32.90801544)</f>
        <v>930583.58001780987</v>
      </c>
      <c r="E8" s="11">
        <f>((E9+E10+E11+E12)*17.49429208/32.49429208)+E13+(E14*17.49429208/32.43682082)</f>
        <v>992594.84611531394</v>
      </c>
    </row>
    <row r="9" spans="1:240" ht="78.75" x14ac:dyDescent="0.25">
      <c r="A9" s="72" t="s">
        <v>9</v>
      </c>
      <c r="B9" s="12" t="s">
        <v>10</v>
      </c>
      <c r="C9" s="13">
        <v>1352122.7</v>
      </c>
      <c r="D9" s="14">
        <v>1531815.3</v>
      </c>
      <c r="E9" s="14">
        <v>1661513</v>
      </c>
    </row>
    <row r="10" spans="1:240" ht="47.25" x14ac:dyDescent="0.25">
      <c r="A10" s="73"/>
      <c r="B10" s="12" t="s">
        <v>11</v>
      </c>
      <c r="C10" s="13">
        <v>52919.8</v>
      </c>
      <c r="D10" s="14">
        <v>54598.3</v>
      </c>
      <c r="E10" s="14">
        <v>55916.800000000003</v>
      </c>
    </row>
    <row r="11" spans="1:240" ht="110.25" x14ac:dyDescent="0.25">
      <c r="A11" s="15" t="s">
        <v>12</v>
      </c>
      <c r="B11" s="16" t="s">
        <v>13</v>
      </c>
      <c r="C11" s="13">
        <v>5500</v>
      </c>
      <c r="D11" s="14">
        <v>5760</v>
      </c>
      <c r="E11" s="14">
        <v>6030</v>
      </c>
    </row>
    <row r="12" spans="1:240" ht="47.25" x14ac:dyDescent="0.25">
      <c r="A12" s="15" t="s">
        <v>14</v>
      </c>
      <c r="B12" s="12" t="s">
        <v>15</v>
      </c>
      <c r="C12" s="13">
        <v>17315.400000000001</v>
      </c>
      <c r="D12" s="14">
        <v>17779.099999999999</v>
      </c>
      <c r="E12" s="14">
        <v>18077.5</v>
      </c>
    </row>
    <row r="13" spans="1:240" s="17" customFormat="1" ht="94.5" x14ac:dyDescent="0.25">
      <c r="A13" s="15" t="s">
        <v>16</v>
      </c>
      <c r="B13" s="16" t="s">
        <v>17</v>
      </c>
      <c r="C13" s="13">
        <v>3441.1</v>
      </c>
      <c r="D13" s="14">
        <v>3561</v>
      </c>
      <c r="E13" s="14">
        <v>3602.8</v>
      </c>
    </row>
    <row r="14" spans="1:240" s="17" customFormat="1" ht="94.5" x14ac:dyDescent="0.25">
      <c r="A14" s="15" t="s">
        <v>18</v>
      </c>
      <c r="B14" s="16" t="s">
        <v>19</v>
      </c>
      <c r="C14" s="13">
        <v>86750</v>
      </c>
      <c r="D14" s="14">
        <v>90914</v>
      </c>
      <c r="E14" s="14">
        <v>95270</v>
      </c>
    </row>
    <row r="15" spans="1:240" s="17" customFormat="1" ht="47.25" x14ac:dyDescent="0.25">
      <c r="A15" s="15" t="s">
        <v>20</v>
      </c>
      <c r="B15" s="16" t="s">
        <v>21</v>
      </c>
      <c r="C15" s="13">
        <v>20830</v>
      </c>
      <c r="D15" s="14">
        <v>0</v>
      </c>
      <c r="E15" s="14">
        <v>0</v>
      </c>
    </row>
    <row r="16" spans="1:240" s="17" customFormat="1" ht="47.25" x14ac:dyDescent="0.25">
      <c r="A16" s="15" t="s">
        <v>22</v>
      </c>
      <c r="B16" s="16" t="s">
        <v>23</v>
      </c>
      <c r="C16" s="13">
        <v>24300</v>
      </c>
      <c r="D16" s="14">
        <v>0</v>
      </c>
      <c r="E16" s="14">
        <v>0</v>
      </c>
    </row>
    <row r="17" spans="1:240" ht="31.5" x14ac:dyDescent="0.25">
      <c r="A17" s="18" t="s">
        <v>24</v>
      </c>
      <c r="B17" s="19" t="s">
        <v>25</v>
      </c>
      <c r="C17" s="7">
        <f t="shared" ref="C17:E17" si="0">SUM(C18:C25)</f>
        <v>33082.5</v>
      </c>
      <c r="D17" s="7">
        <f t="shared" si="0"/>
        <v>35740.300000000003</v>
      </c>
      <c r="E17" s="7">
        <f t="shared" si="0"/>
        <v>36767.4</v>
      </c>
    </row>
    <row r="18" spans="1:240" ht="110.25" x14ac:dyDescent="0.25">
      <c r="A18" s="15" t="s">
        <v>26</v>
      </c>
      <c r="B18" s="20" t="s">
        <v>27</v>
      </c>
      <c r="C18" s="13">
        <v>0</v>
      </c>
      <c r="D18" s="13">
        <v>0</v>
      </c>
      <c r="E18" s="13">
        <v>0</v>
      </c>
    </row>
    <row r="19" spans="1:240" ht="126" x14ac:dyDescent="0.25">
      <c r="A19" s="15" t="s">
        <v>28</v>
      </c>
      <c r="B19" s="20" t="s">
        <v>29</v>
      </c>
      <c r="C19" s="13">
        <v>0</v>
      </c>
      <c r="D19" s="13">
        <v>0</v>
      </c>
      <c r="E19" s="13">
        <v>0</v>
      </c>
    </row>
    <row r="20" spans="1:240" ht="110.25" x14ac:dyDescent="0.25">
      <c r="A20" s="15" t="s">
        <v>30</v>
      </c>
      <c r="B20" s="20" t="s">
        <v>31</v>
      </c>
      <c r="C20" s="13">
        <v>0</v>
      </c>
      <c r="D20" s="13">
        <v>0</v>
      </c>
      <c r="E20" s="13">
        <v>0</v>
      </c>
    </row>
    <row r="21" spans="1:240" s="17" customFormat="1" ht="110.25" x14ac:dyDescent="0.25">
      <c r="A21" s="15" t="s">
        <v>32</v>
      </c>
      <c r="B21" s="20" t="s">
        <v>33</v>
      </c>
      <c r="C21" s="13">
        <v>0</v>
      </c>
      <c r="D21" s="13">
        <v>0</v>
      </c>
      <c r="E21" s="13">
        <v>0</v>
      </c>
    </row>
    <row r="22" spans="1:240" ht="110.25" x14ac:dyDescent="0.25">
      <c r="A22" s="15" t="s">
        <v>34</v>
      </c>
      <c r="B22" s="20" t="s">
        <v>27</v>
      </c>
      <c r="C22" s="13">
        <v>16030.3</v>
      </c>
      <c r="D22" s="13">
        <v>17078.400000000001</v>
      </c>
      <c r="E22" s="13">
        <v>17528.599999999999</v>
      </c>
    </row>
    <row r="23" spans="1:240" ht="126" x14ac:dyDescent="0.25">
      <c r="A23" s="15" t="s">
        <v>35</v>
      </c>
      <c r="B23" s="20" t="s">
        <v>29</v>
      </c>
      <c r="C23" s="13">
        <v>93.4</v>
      </c>
      <c r="D23" s="13">
        <v>99.6</v>
      </c>
      <c r="E23" s="13">
        <v>102.2</v>
      </c>
    </row>
    <row r="24" spans="1:240" ht="110.25" x14ac:dyDescent="0.25">
      <c r="A24" s="15" t="s">
        <v>36</v>
      </c>
      <c r="B24" s="20" t="s">
        <v>31</v>
      </c>
      <c r="C24" s="13">
        <v>19068.8</v>
      </c>
      <c r="D24" s="13">
        <v>20824.900000000001</v>
      </c>
      <c r="E24" s="13">
        <v>21376.3</v>
      </c>
    </row>
    <row r="25" spans="1:240" s="17" customFormat="1" ht="110.25" x14ac:dyDescent="0.25">
      <c r="A25" s="15" t="s">
        <v>37</v>
      </c>
      <c r="B25" s="20" t="s">
        <v>33</v>
      </c>
      <c r="C25" s="13">
        <v>-2110</v>
      </c>
      <c r="D25" s="13">
        <v>-2262.6</v>
      </c>
      <c r="E25" s="13">
        <v>-2239.6999999999998</v>
      </c>
    </row>
    <row r="26" spans="1:240" s="22" customFormat="1" ht="15.75" x14ac:dyDescent="0.25">
      <c r="A26" s="5" t="s">
        <v>38</v>
      </c>
      <c r="B26" s="21" t="s">
        <v>39</v>
      </c>
      <c r="C26" s="7">
        <f>C27+C31+C32+C33</f>
        <v>485811.7</v>
      </c>
      <c r="D26" s="7">
        <f>D27+D31+D32+D33</f>
        <v>414432.10000000003</v>
      </c>
      <c r="E26" s="7">
        <f>E27+E31+E32+E33</f>
        <v>422500.1</v>
      </c>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row>
    <row r="27" spans="1:240" s="22" customFormat="1" ht="31.5" x14ac:dyDescent="0.25">
      <c r="A27" s="5" t="s">
        <v>40</v>
      </c>
      <c r="B27" s="6" t="s">
        <v>41</v>
      </c>
      <c r="C27" s="7">
        <f>C28+C29+C30</f>
        <v>461680.3</v>
      </c>
      <c r="D27" s="7">
        <f>D28+D29+D30</f>
        <v>389857.9</v>
      </c>
      <c r="E27" s="7">
        <f>E28+E29+E30</f>
        <v>397655</v>
      </c>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row>
    <row r="28" spans="1:240" s="22" customFormat="1" ht="31.5" x14ac:dyDescent="0.25">
      <c r="A28" s="4" t="s">
        <v>42</v>
      </c>
      <c r="B28" s="12" t="s">
        <v>43</v>
      </c>
      <c r="C28" s="13">
        <v>308815.5</v>
      </c>
      <c r="D28" s="13">
        <v>302857.90000000002</v>
      </c>
      <c r="E28" s="13">
        <v>309655</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row>
    <row r="29" spans="1:240" ht="47.25" x14ac:dyDescent="0.25">
      <c r="A29" s="4" t="s">
        <v>44</v>
      </c>
      <c r="B29" s="12" t="s">
        <v>45</v>
      </c>
      <c r="C29" s="13">
        <v>0</v>
      </c>
      <c r="D29" s="13">
        <v>0</v>
      </c>
      <c r="E29" s="13">
        <v>0</v>
      </c>
    </row>
    <row r="30" spans="1:240" ht="63" x14ac:dyDescent="0.25">
      <c r="A30" s="4" t="s">
        <v>46</v>
      </c>
      <c r="B30" s="12" t="s">
        <v>47</v>
      </c>
      <c r="C30" s="13">
        <v>152864.79999999999</v>
      </c>
      <c r="D30" s="13">
        <v>87000</v>
      </c>
      <c r="E30" s="13">
        <v>88000</v>
      </c>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row>
    <row r="31" spans="1:240" ht="31.5" x14ac:dyDescent="0.25">
      <c r="A31" s="4" t="s">
        <v>48</v>
      </c>
      <c r="B31" s="12" t="s">
        <v>49</v>
      </c>
      <c r="C31" s="13">
        <v>100.5</v>
      </c>
      <c r="D31" s="13">
        <v>0</v>
      </c>
      <c r="E31" s="13">
        <v>0</v>
      </c>
    </row>
    <row r="32" spans="1:240" s="17" customFormat="1" ht="15.75" x14ac:dyDescent="0.25">
      <c r="A32" s="4" t="s">
        <v>50</v>
      </c>
      <c r="B32" s="12" t="s">
        <v>51</v>
      </c>
      <c r="C32" s="13">
        <v>205</v>
      </c>
      <c r="D32" s="13">
        <v>480</v>
      </c>
      <c r="E32" s="13">
        <v>480</v>
      </c>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row>
    <row r="33" spans="1:240" ht="31.5" x14ac:dyDescent="0.25">
      <c r="A33" s="4" t="s">
        <v>52</v>
      </c>
      <c r="B33" s="12" t="s">
        <v>53</v>
      </c>
      <c r="C33" s="13">
        <v>23825.9</v>
      </c>
      <c r="D33" s="13">
        <v>24094.2</v>
      </c>
      <c r="E33" s="13">
        <v>24365.1</v>
      </c>
    </row>
    <row r="34" spans="1:240" s="17" customFormat="1" ht="15.75" x14ac:dyDescent="0.25">
      <c r="A34" s="5" t="s">
        <v>54</v>
      </c>
      <c r="B34" s="21" t="s">
        <v>55</v>
      </c>
      <c r="C34" s="7">
        <f>C35+C36</f>
        <v>170008.6</v>
      </c>
      <c r="D34" s="7">
        <f>D35+D36</f>
        <v>176997</v>
      </c>
      <c r="E34" s="7">
        <f>E35+E36</f>
        <v>176997.2</v>
      </c>
    </row>
    <row r="35" spans="1:240" s="17" customFormat="1" ht="47.25" x14ac:dyDescent="0.25">
      <c r="A35" s="4" t="s">
        <v>56</v>
      </c>
      <c r="B35" s="12" t="s">
        <v>57</v>
      </c>
      <c r="C35" s="13">
        <v>72808.600000000006</v>
      </c>
      <c r="D35" s="13">
        <v>79797</v>
      </c>
      <c r="E35" s="13">
        <v>79797.2</v>
      </c>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row>
    <row r="36" spans="1:240" s="17" customFormat="1" ht="15.75" x14ac:dyDescent="0.25">
      <c r="A36" s="4" t="s">
        <v>58</v>
      </c>
      <c r="B36" s="6" t="s">
        <v>59</v>
      </c>
      <c r="C36" s="7">
        <f>C37+C38</f>
        <v>97200</v>
      </c>
      <c r="D36" s="7">
        <f>D37+D38</f>
        <v>97200</v>
      </c>
      <c r="E36" s="7">
        <f>E37+E38</f>
        <v>97200</v>
      </c>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row>
    <row r="37" spans="1:240" s="17" customFormat="1" ht="31.5" x14ac:dyDescent="0.25">
      <c r="A37" s="4" t="s">
        <v>60</v>
      </c>
      <c r="B37" s="12" t="s">
        <v>61</v>
      </c>
      <c r="C37" s="13">
        <v>78400</v>
      </c>
      <c r="D37" s="13">
        <v>78400</v>
      </c>
      <c r="E37" s="13">
        <v>78400</v>
      </c>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row>
    <row r="38" spans="1:240" s="17" customFormat="1" ht="31.5" x14ac:dyDescent="0.25">
      <c r="A38" s="4" t="s">
        <v>62</v>
      </c>
      <c r="B38" s="12" t="s">
        <v>63</v>
      </c>
      <c r="C38" s="13">
        <v>18800</v>
      </c>
      <c r="D38" s="13">
        <v>18800</v>
      </c>
      <c r="E38" s="13">
        <v>18800</v>
      </c>
    </row>
    <row r="39" spans="1:240" ht="15.75" x14ac:dyDescent="0.25">
      <c r="A39" s="5" t="s">
        <v>64</v>
      </c>
      <c r="B39" s="6" t="s">
        <v>65</v>
      </c>
      <c r="C39" s="7">
        <f>SUM(C40:C42)</f>
        <v>25232.600000000002</v>
      </c>
      <c r="D39" s="7">
        <f>SUM(D40:D42)</f>
        <v>25307.600000000002</v>
      </c>
      <c r="E39" s="7">
        <f>SUM(E40:E42)</f>
        <v>26651</v>
      </c>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row>
    <row r="40" spans="1:240" ht="47.25" x14ac:dyDescent="0.25">
      <c r="A40" s="4" t="s">
        <v>66</v>
      </c>
      <c r="B40" s="12" t="s">
        <v>67</v>
      </c>
      <c r="C40" s="13">
        <v>25150.2</v>
      </c>
      <c r="D40" s="13">
        <v>25250.2</v>
      </c>
      <c r="E40" s="13">
        <v>25250.2</v>
      </c>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row>
    <row r="41" spans="1:240" s="22" customFormat="1" ht="31.5" x14ac:dyDescent="0.25">
      <c r="A41" s="4" t="s">
        <v>68</v>
      </c>
      <c r="B41" s="12" t="s">
        <v>69</v>
      </c>
      <c r="C41" s="13">
        <v>60</v>
      </c>
      <c r="D41" s="13">
        <v>35</v>
      </c>
      <c r="E41" s="13">
        <v>1380</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ht="94.5" x14ac:dyDescent="0.25">
      <c r="A42" s="4" t="s">
        <v>70</v>
      </c>
      <c r="B42" s="12" t="s">
        <v>71</v>
      </c>
      <c r="C42" s="13">
        <v>22.4</v>
      </c>
      <c r="D42" s="13">
        <v>22.4</v>
      </c>
      <c r="E42" s="13">
        <v>20.8</v>
      </c>
    </row>
    <row r="43" spans="1:240" ht="15.75" x14ac:dyDescent="0.25">
      <c r="A43" s="23" t="s">
        <v>72</v>
      </c>
      <c r="B43" s="24"/>
      <c r="C43" s="7">
        <f>C7+C17+C26+C34+C39</f>
        <v>2277314.4</v>
      </c>
      <c r="D43" s="7">
        <f>D7+D17+D26+D34+D39</f>
        <v>2356904.7000000002</v>
      </c>
      <c r="E43" s="7">
        <f>E7+E17+E26+E34+E39</f>
        <v>2503325.8000000003</v>
      </c>
    </row>
    <row r="44" spans="1:240" s="22" customFormat="1" ht="31.5" x14ac:dyDescent="0.25">
      <c r="A44" s="5" t="s">
        <v>73</v>
      </c>
      <c r="B44" s="6" t="s">
        <v>74</v>
      </c>
      <c r="C44" s="7">
        <f>SUM(C45:C54)</f>
        <v>88450.599999999991</v>
      </c>
      <c r="D44" s="7">
        <f>SUM(D45:D54)</f>
        <v>78051.199999999983</v>
      </c>
      <c r="E44" s="7">
        <f>SUM(E45:E54)</f>
        <v>77918.999999999985</v>
      </c>
      <c r="F44" s="3"/>
      <c r="G44" s="25"/>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s="22" customFormat="1" ht="78.75" x14ac:dyDescent="0.25">
      <c r="A45" s="26" t="s">
        <v>75</v>
      </c>
      <c r="B45" s="27" t="s">
        <v>76</v>
      </c>
      <c r="C45" s="13">
        <v>59765.7</v>
      </c>
      <c r="D45" s="13">
        <v>50094.2</v>
      </c>
      <c r="E45" s="13">
        <v>50094.2</v>
      </c>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row>
    <row r="46" spans="1:240" s="22" customFormat="1" ht="78.75" x14ac:dyDescent="0.25">
      <c r="A46" s="26" t="s">
        <v>77</v>
      </c>
      <c r="B46" s="27" t="s">
        <v>78</v>
      </c>
      <c r="C46" s="13">
        <v>9670.1</v>
      </c>
      <c r="D46" s="13">
        <v>9670.1</v>
      </c>
      <c r="E46" s="13">
        <v>9670.1</v>
      </c>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row>
    <row r="47" spans="1:240" s="17" customFormat="1" ht="63" x14ac:dyDescent="0.25">
      <c r="A47" s="26" t="s">
        <v>79</v>
      </c>
      <c r="B47" s="27" t="s">
        <v>80</v>
      </c>
      <c r="C47" s="13">
        <v>257.10000000000002</v>
      </c>
      <c r="D47" s="13">
        <v>257.10000000000002</v>
      </c>
      <c r="E47" s="13">
        <v>257.10000000000002</v>
      </c>
    </row>
    <row r="48" spans="1:240" s="17" customFormat="1" ht="63" x14ac:dyDescent="0.25">
      <c r="A48" s="26" t="s">
        <v>81</v>
      </c>
      <c r="B48" s="27" t="s">
        <v>80</v>
      </c>
      <c r="C48" s="13">
        <v>11.2</v>
      </c>
      <c r="D48" s="13">
        <v>11.2</v>
      </c>
      <c r="E48" s="13">
        <v>11.2</v>
      </c>
      <c r="G48" s="28"/>
    </row>
    <row r="49" spans="1:239" s="17" customFormat="1" ht="63" x14ac:dyDescent="0.25">
      <c r="A49" s="26" t="s">
        <v>82</v>
      </c>
      <c r="B49" s="27" t="s">
        <v>80</v>
      </c>
      <c r="C49" s="13">
        <v>848.4</v>
      </c>
      <c r="D49" s="13">
        <v>848.4</v>
      </c>
      <c r="E49" s="13">
        <v>848.4</v>
      </c>
    </row>
    <row r="50" spans="1:239" s="17" customFormat="1" ht="63" x14ac:dyDescent="0.25">
      <c r="A50" s="26" t="s">
        <v>83</v>
      </c>
      <c r="B50" s="27" t="s">
        <v>80</v>
      </c>
      <c r="C50" s="13">
        <v>176.2</v>
      </c>
      <c r="D50" s="13">
        <v>176.2</v>
      </c>
      <c r="E50" s="13">
        <v>176.2</v>
      </c>
    </row>
    <row r="51" spans="1:239" s="17" customFormat="1" ht="31.5" x14ac:dyDescent="0.25">
      <c r="A51" s="26" t="s">
        <v>84</v>
      </c>
      <c r="B51" s="29" t="s">
        <v>85</v>
      </c>
      <c r="C51" s="13">
        <v>8176</v>
      </c>
      <c r="D51" s="13">
        <v>8176</v>
      </c>
      <c r="E51" s="13">
        <v>8176</v>
      </c>
    </row>
    <row r="52" spans="1:239" s="17" customFormat="1" ht="110.25" x14ac:dyDescent="0.25">
      <c r="A52" s="26" t="s">
        <v>86</v>
      </c>
      <c r="B52" s="27" t="s">
        <v>87</v>
      </c>
      <c r="C52" s="13">
        <v>12.2</v>
      </c>
      <c r="D52" s="13">
        <v>12.2</v>
      </c>
      <c r="E52" s="13">
        <v>12.2</v>
      </c>
    </row>
    <row r="53" spans="1:239" s="17" customFormat="1" ht="47.25" x14ac:dyDescent="0.25">
      <c r="A53" s="26" t="s">
        <v>88</v>
      </c>
      <c r="B53" s="27" t="s">
        <v>89</v>
      </c>
      <c r="C53" s="13">
        <v>1066.9000000000001</v>
      </c>
      <c r="D53" s="13">
        <v>511.8</v>
      </c>
      <c r="E53" s="13">
        <v>511.8</v>
      </c>
    </row>
    <row r="54" spans="1:239" s="17" customFormat="1" ht="78.75" x14ac:dyDescent="0.25">
      <c r="A54" s="26" t="s">
        <v>90</v>
      </c>
      <c r="B54" s="12" t="s">
        <v>91</v>
      </c>
      <c r="C54" s="13">
        <v>8466.7999999999993</v>
      </c>
      <c r="D54" s="13">
        <v>8294</v>
      </c>
      <c r="E54" s="13">
        <v>8161.8</v>
      </c>
    </row>
    <row r="55" spans="1:239" s="17" customFormat="1" ht="15.75" x14ac:dyDescent="0.25">
      <c r="A55" s="5" t="s">
        <v>92</v>
      </c>
      <c r="B55" s="6" t="s">
        <v>93</v>
      </c>
      <c r="C55" s="7">
        <f>SUM(C56:C58)</f>
        <v>1690.8</v>
      </c>
      <c r="D55" s="7">
        <f>SUM(D56:D58)</f>
        <v>1758.4</v>
      </c>
      <c r="E55" s="7">
        <f>SUM(E56:E58)</f>
        <v>1828.8</v>
      </c>
    </row>
    <row r="56" spans="1:239" customFormat="1" ht="63" x14ac:dyDescent="0.25">
      <c r="A56" s="4" t="s">
        <v>94</v>
      </c>
      <c r="B56" s="12" t="s">
        <v>95</v>
      </c>
      <c r="C56" s="13">
        <v>983.5</v>
      </c>
      <c r="D56" s="13">
        <v>1022.8</v>
      </c>
      <c r="E56" s="13">
        <v>1063.8</v>
      </c>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row>
    <row r="57" spans="1:239" customFormat="1" ht="63" x14ac:dyDescent="0.25">
      <c r="A57" s="4" t="s">
        <v>96</v>
      </c>
      <c r="B57" s="12" t="s">
        <v>97</v>
      </c>
      <c r="C57" s="13">
        <v>367.3</v>
      </c>
      <c r="D57" s="13">
        <v>394</v>
      </c>
      <c r="E57" s="13">
        <v>409.8</v>
      </c>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row>
    <row r="58" spans="1:239" customFormat="1" ht="63" x14ac:dyDescent="0.25">
      <c r="A58" s="4" t="s">
        <v>98</v>
      </c>
      <c r="B58" s="12" t="s">
        <v>99</v>
      </c>
      <c r="C58" s="13">
        <v>340</v>
      </c>
      <c r="D58" s="13">
        <v>341.6</v>
      </c>
      <c r="E58" s="13">
        <v>355.2</v>
      </c>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row>
    <row r="59" spans="1:239" customFormat="1" ht="31.5" x14ac:dyDescent="0.25">
      <c r="A59" s="5" t="s">
        <v>100</v>
      </c>
      <c r="B59" s="6" t="s">
        <v>101</v>
      </c>
      <c r="C59" s="7">
        <f>C60+C63</f>
        <v>10424.799999999999</v>
      </c>
      <c r="D59" s="7">
        <f>D60+D63</f>
        <v>8876.5</v>
      </c>
      <c r="E59" s="7">
        <f>E60+E63</f>
        <v>8892.4</v>
      </c>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row>
    <row r="60" spans="1:239" customFormat="1" ht="31.5" x14ac:dyDescent="0.25">
      <c r="A60" s="4" t="s">
        <v>102</v>
      </c>
      <c r="B60" s="12" t="s">
        <v>103</v>
      </c>
      <c r="C60" s="7">
        <f>SUM(C61:C62)</f>
        <v>6730</v>
      </c>
      <c r="D60" s="7">
        <f>SUM(D61:D62)</f>
        <v>6745.8</v>
      </c>
      <c r="E60" s="7">
        <f>SUM(E61:E62)</f>
        <v>6758.7</v>
      </c>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row>
    <row r="61" spans="1:239" customFormat="1" ht="63" x14ac:dyDescent="0.25">
      <c r="A61" s="4" t="s">
        <v>104</v>
      </c>
      <c r="B61" s="12" t="s">
        <v>105</v>
      </c>
      <c r="C61" s="13">
        <v>5571.3</v>
      </c>
      <c r="D61" s="13">
        <v>5587.1</v>
      </c>
      <c r="E61" s="13">
        <v>5600</v>
      </c>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row>
    <row r="62" spans="1:239" customFormat="1" ht="31.5" x14ac:dyDescent="0.25">
      <c r="A62" s="4" t="s">
        <v>106</v>
      </c>
      <c r="B62" s="12" t="s">
        <v>103</v>
      </c>
      <c r="C62" s="13">
        <v>1158.7</v>
      </c>
      <c r="D62" s="13">
        <v>1158.7</v>
      </c>
      <c r="E62" s="13">
        <v>1158.7</v>
      </c>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row>
    <row r="63" spans="1:239" customFormat="1" ht="15.75" x14ac:dyDescent="0.25">
      <c r="A63" s="5" t="s">
        <v>107</v>
      </c>
      <c r="B63" s="6" t="s">
        <v>108</v>
      </c>
      <c r="C63" s="7">
        <f>C64+C69</f>
        <v>3694.8</v>
      </c>
      <c r="D63" s="7">
        <f>D64+D69</f>
        <v>2130.6999999999998</v>
      </c>
      <c r="E63" s="7">
        <f>E64+E69</f>
        <v>2133.6999999999998</v>
      </c>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row>
    <row r="64" spans="1:239" ht="31.5" x14ac:dyDescent="0.25">
      <c r="A64" s="4" t="s">
        <v>109</v>
      </c>
      <c r="B64" s="12" t="s">
        <v>110</v>
      </c>
      <c r="C64" s="13">
        <f>SUM(C65:C68)</f>
        <v>1340.5</v>
      </c>
      <c r="D64" s="13">
        <f>SUM(D65:D68)</f>
        <v>1329.2</v>
      </c>
      <c r="E64" s="13">
        <f>SUM(E65:E68)</f>
        <v>1332.2</v>
      </c>
    </row>
    <row r="65" spans="1:6" ht="31.5" x14ac:dyDescent="0.25">
      <c r="A65" s="30" t="s">
        <v>111</v>
      </c>
      <c r="B65" s="31" t="s">
        <v>110</v>
      </c>
      <c r="C65" s="13">
        <v>316.2</v>
      </c>
      <c r="D65" s="13">
        <v>327</v>
      </c>
      <c r="E65" s="13">
        <v>322.2</v>
      </c>
    </row>
    <row r="66" spans="1:6" ht="31.5" x14ac:dyDescent="0.25">
      <c r="A66" s="30" t="s">
        <v>112</v>
      </c>
      <c r="B66" s="31" t="s">
        <v>110</v>
      </c>
      <c r="C66" s="13">
        <v>32</v>
      </c>
      <c r="D66" s="13">
        <v>15</v>
      </c>
      <c r="E66" s="13">
        <v>15</v>
      </c>
    </row>
    <row r="67" spans="1:6" ht="31.5" x14ac:dyDescent="0.25">
      <c r="A67" s="30" t="s">
        <v>113</v>
      </c>
      <c r="B67" s="31" t="s">
        <v>110</v>
      </c>
      <c r="C67" s="13">
        <v>841.6</v>
      </c>
      <c r="D67" s="13">
        <v>855.2</v>
      </c>
      <c r="E67" s="13">
        <v>863</v>
      </c>
    </row>
    <row r="68" spans="1:6" ht="31.5" x14ac:dyDescent="0.25">
      <c r="A68" s="30" t="s">
        <v>114</v>
      </c>
      <c r="B68" s="31" t="s">
        <v>110</v>
      </c>
      <c r="C68" s="13">
        <v>150.69999999999999</v>
      </c>
      <c r="D68" s="13">
        <v>132</v>
      </c>
      <c r="E68" s="13">
        <v>132</v>
      </c>
    </row>
    <row r="69" spans="1:6" ht="31.5" x14ac:dyDescent="0.25">
      <c r="A69" s="4" t="s">
        <v>115</v>
      </c>
      <c r="B69" s="12" t="s">
        <v>116</v>
      </c>
      <c r="C69" s="13">
        <f>SUM(C70:C71)</f>
        <v>2354.3000000000002</v>
      </c>
      <c r="D69" s="13">
        <f>SUM(D70:D71)</f>
        <v>801.5</v>
      </c>
      <c r="E69" s="13">
        <f>SUM(E70:E71)</f>
        <v>801.5</v>
      </c>
    </row>
    <row r="70" spans="1:6" ht="31.5" x14ac:dyDescent="0.25">
      <c r="A70" s="30" t="s">
        <v>117</v>
      </c>
      <c r="B70" s="31" t="s">
        <v>116</v>
      </c>
      <c r="C70" s="13">
        <v>2056.4</v>
      </c>
      <c r="D70" s="13">
        <v>503.6</v>
      </c>
      <c r="E70" s="13">
        <v>503.6</v>
      </c>
    </row>
    <row r="71" spans="1:6" ht="31.5" x14ac:dyDescent="0.25">
      <c r="A71" s="30" t="s">
        <v>118</v>
      </c>
      <c r="B71" s="31" t="s">
        <v>116</v>
      </c>
      <c r="C71" s="13">
        <v>297.89999999999998</v>
      </c>
      <c r="D71" s="13">
        <v>297.89999999999998</v>
      </c>
      <c r="E71" s="13">
        <v>297.89999999999998</v>
      </c>
    </row>
    <row r="72" spans="1:6" ht="15.75" x14ac:dyDescent="0.25">
      <c r="A72" s="5" t="s">
        <v>119</v>
      </c>
      <c r="B72" s="6" t="s">
        <v>120</v>
      </c>
      <c r="C72" s="7">
        <f>SUM(C73:C81)</f>
        <v>39801.100000000006</v>
      </c>
      <c r="D72" s="7">
        <f>SUM(D73:D81)</f>
        <v>21468.3</v>
      </c>
      <c r="E72" s="7">
        <f>SUM(E73:E81)</f>
        <v>20779</v>
      </c>
    </row>
    <row r="73" spans="1:6" ht="78.75" x14ac:dyDescent="0.25">
      <c r="A73" s="15" t="s">
        <v>121</v>
      </c>
      <c r="B73" s="12" t="s">
        <v>122</v>
      </c>
      <c r="C73" s="13">
        <v>10.8</v>
      </c>
      <c r="D73" s="13">
        <v>10.8</v>
      </c>
      <c r="E73" s="13">
        <v>10.8</v>
      </c>
      <c r="F73" s="25"/>
    </row>
    <row r="74" spans="1:6" ht="78.75" x14ac:dyDescent="0.25">
      <c r="A74" s="15" t="s">
        <v>123</v>
      </c>
      <c r="B74" s="12" t="s">
        <v>122</v>
      </c>
      <c r="C74" s="13">
        <v>6.5</v>
      </c>
      <c r="D74" s="13">
        <v>4.4000000000000004</v>
      </c>
      <c r="E74" s="13">
        <v>4.4000000000000004</v>
      </c>
      <c r="F74" s="25"/>
    </row>
    <row r="75" spans="1:6" ht="94.5" x14ac:dyDescent="0.25">
      <c r="A75" s="4" t="s">
        <v>124</v>
      </c>
      <c r="B75" s="12" t="s">
        <v>125</v>
      </c>
      <c r="C75" s="13">
        <v>5992</v>
      </c>
      <c r="D75" s="13">
        <v>4438</v>
      </c>
      <c r="E75" s="13">
        <v>3748.7</v>
      </c>
    </row>
    <row r="76" spans="1:6" ht="78.75" x14ac:dyDescent="0.25">
      <c r="A76" s="15" t="s">
        <v>126</v>
      </c>
      <c r="B76" s="12" t="s">
        <v>127</v>
      </c>
      <c r="C76" s="32">
        <v>71.2</v>
      </c>
      <c r="D76" s="13"/>
      <c r="E76" s="13"/>
    </row>
    <row r="77" spans="1:6" ht="94.5" x14ac:dyDescent="0.25">
      <c r="A77" s="4" t="s">
        <v>128</v>
      </c>
      <c r="B77" s="12" t="s">
        <v>129</v>
      </c>
      <c r="C77" s="13">
        <v>215.1</v>
      </c>
      <c r="D77" s="13">
        <v>215.1</v>
      </c>
      <c r="E77" s="13">
        <v>215.1</v>
      </c>
    </row>
    <row r="78" spans="1:6" ht="47.25" x14ac:dyDescent="0.25">
      <c r="A78" s="26" t="s">
        <v>130</v>
      </c>
      <c r="B78" s="12" t="s">
        <v>131</v>
      </c>
      <c r="C78" s="13">
        <v>18091.2</v>
      </c>
      <c r="D78" s="13">
        <v>12780</v>
      </c>
      <c r="E78" s="13">
        <v>12780</v>
      </c>
    </row>
    <row r="79" spans="1:6" ht="47.25" x14ac:dyDescent="0.25">
      <c r="A79" s="26" t="s">
        <v>132</v>
      </c>
      <c r="B79" s="12" t="s">
        <v>133</v>
      </c>
      <c r="C79" s="13">
        <v>3637.3</v>
      </c>
      <c r="D79" s="13">
        <v>800</v>
      </c>
      <c r="E79" s="13">
        <v>800</v>
      </c>
    </row>
    <row r="80" spans="1:6" ht="78.75" x14ac:dyDescent="0.25">
      <c r="A80" s="26" t="s">
        <v>134</v>
      </c>
      <c r="B80" s="29" t="s">
        <v>135</v>
      </c>
      <c r="C80" s="13">
        <v>6777</v>
      </c>
      <c r="D80" s="13">
        <v>3220</v>
      </c>
      <c r="E80" s="13">
        <v>3220</v>
      </c>
    </row>
    <row r="81" spans="1:242" ht="47.25" x14ac:dyDescent="0.25">
      <c r="A81" s="26" t="s">
        <v>136</v>
      </c>
      <c r="B81" s="29" t="s">
        <v>137</v>
      </c>
      <c r="C81" s="13">
        <v>5000</v>
      </c>
      <c r="D81" s="13">
        <v>0</v>
      </c>
      <c r="E81" s="13">
        <v>0</v>
      </c>
    </row>
    <row r="82" spans="1:242" ht="15.75" x14ac:dyDescent="0.25">
      <c r="A82" s="5" t="s">
        <v>138</v>
      </c>
      <c r="B82" s="6" t="s">
        <v>139</v>
      </c>
      <c r="C82" s="33">
        <f>SUM(C83:C115)</f>
        <v>8904.7999999999993</v>
      </c>
      <c r="D82" s="33">
        <f>SUM(D83:D115)</f>
        <v>6416.7</v>
      </c>
      <c r="E82" s="33">
        <f>SUM(E83:E115)</f>
        <v>6448.4</v>
      </c>
    </row>
    <row r="83" spans="1:242" ht="78.75" x14ac:dyDescent="0.25">
      <c r="A83" s="15" t="s">
        <v>140</v>
      </c>
      <c r="B83" s="12" t="s">
        <v>141</v>
      </c>
      <c r="C83" s="14">
        <v>0</v>
      </c>
      <c r="D83" s="14">
        <v>24.5</v>
      </c>
      <c r="E83" s="14">
        <v>24.5</v>
      </c>
    </row>
    <row r="84" spans="1:242" ht="78.75" x14ac:dyDescent="0.25">
      <c r="A84" s="15" t="s">
        <v>142</v>
      </c>
      <c r="B84" s="12" t="s">
        <v>141</v>
      </c>
      <c r="C84" s="14">
        <v>16.5</v>
      </c>
      <c r="D84" s="14">
        <v>46.5</v>
      </c>
      <c r="E84" s="14">
        <v>46.5</v>
      </c>
      <c r="G84" s="34"/>
    </row>
    <row r="85" spans="1:242" ht="94.5" x14ac:dyDescent="0.25">
      <c r="A85" s="15" t="s">
        <v>143</v>
      </c>
      <c r="B85" s="29" t="s">
        <v>144</v>
      </c>
      <c r="C85" s="14">
        <v>22.5</v>
      </c>
      <c r="D85" s="14">
        <v>17.8</v>
      </c>
      <c r="E85" s="14">
        <v>17.8</v>
      </c>
    </row>
    <row r="86" spans="1:242" ht="94.5" x14ac:dyDescent="0.25">
      <c r="A86" s="15" t="s">
        <v>145</v>
      </c>
      <c r="B86" s="29" t="s">
        <v>144</v>
      </c>
      <c r="C86" s="14">
        <v>186.2</v>
      </c>
      <c r="D86" s="14">
        <v>186.2</v>
      </c>
      <c r="E86" s="14">
        <v>186.2</v>
      </c>
    </row>
    <row r="87" spans="1:242" ht="94.5" x14ac:dyDescent="0.25">
      <c r="A87" s="35" t="s">
        <v>146</v>
      </c>
      <c r="B87" s="36" t="s">
        <v>147</v>
      </c>
      <c r="C87" s="14">
        <v>9.5</v>
      </c>
      <c r="D87" s="14">
        <v>9.5</v>
      </c>
      <c r="E87" s="14">
        <v>9.5</v>
      </c>
    </row>
    <row r="88" spans="1:242" ht="78.75" x14ac:dyDescent="0.25">
      <c r="A88" s="35" t="s">
        <v>148</v>
      </c>
      <c r="B88" s="36" t="s">
        <v>149</v>
      </c>
      <c r="C88" s="14">
        <v>5.4</v>
      </c>
      <c r="D88" s="14">
        <v>30.4</v>
      </c>
      <c r="E88" s="14">
        <v>30.4</v>
      </c>
    </row>
    <row r="89" spans="1:242" ht="94.5" x14ac:dyDescent="0.25">
      <c r="A89" s="35" t="s">
        <v>150</v>
      </c>
      <c r="B89" s="36" t="s">
        <v>151</v>
      </c>
      <c r="C89" s="14">
        <v>9.4</v>
      </c>
      <c r="D89" s="14">
        <v>9.4</v>
      </c>
      <c r="E89" s="14">
        <v>9.4</v>
      </c>
    </row>
    <row r="90" spans="1:242" ht="94.5" x14ac:dyDescent="0.25">
      <c r="A90" s="35" t="s">
        <v>152</v>
      </c>
      <c r="B90" s="36" t="s">
        <v>153</v>
      </c>
      <c r="C90" s="14">
        <v>0</v>
      </c>
      <c r="D90" s="14">
        <v>6.9</v>
      </c>
      <c r="E90" s="14">
        <v>6.9</v>
      </c>
    </row>
    <row r="91" spans="1:242" ht="83.25" customHeight="1" x14ac:dyDescent="0.25">
      <c r="A91" s="35" t="s">
        <v>154</v>
      </c>
      <c r="B91" s="36" t="s">
        <v>155</v>
      </c>
      <c r="C91" s="14">
        <v>0</v>
      </c>
      <c r="D91" s="14">
        <v>0.2</v>
      </c>
      <c r="E91" s="14">
        <v>0.2</v>
      </c>
    </row>
    <row r="92" spans="1:242" ht="83.25" customHeight="1" x14ac:dyDescent="0.25">
      <c r="A92" s="35" t="s">
        <v>156</v>
      </c>
      <c r="B92" s="36" t="s">
        <v>157</v>
      </c>
      <c r="C92" s="14">
        <v>0</v>
      </c>
      <c r="D92" s="14">
        <v>171.9</v>
      </c>
      <c r="E92" s="14">
        <v>171.9</v>
      </c>
    </row>
    <row r="93" spans="1:242" ht="83.25" customHeight="1" x14ac:dyDescent="0.25">
      <c r="A93" s="35" t="s">
        <v>158</v>
      </c>
      <c r="B93" s="36" t="s">
        <v>159</v>
      </c>
      <c r="C93" s="14">
        <v>0.3</v>
      </c>
      <c r="D93" s="14">
        <v>0</v>
      </c>
      <c r="E93" s="14">
        <v>0</v>
      </c>
    </row>
    <row r="94" spans="1:242" s="22" customFormat="1" ht="96" customHeight="1" x14ac:dyDescent="0.25">
      <c r="A94" s="37" t="s">
        <v>160</v>
      </c>
      <c r="B94" s="36" t="s">
        <v>161</v>
      </c>
      <c r="C94" s="14">
        <v>474</v>
      </c>
      <c r="D94" s="14">
        <v>474</v>
      </c>
      <c r="E94" s="14">
        <v>474</v>
      </c>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row>
    <row r="95" spans="1:242" s="17" customFormat="1" ht="124.5" customHeight="1" x14ac:dyDescent="0.25">
      <c r="A95" s="37" t="s">
        <v>162</v>
      </c>
      <c r="B95" s="36" t="s">
        <v>163</v>
      </c>
      <c r="C95" s="14">
        <v>4.8</v>
      </c>
      <c r="D95" s="14">
        <v>174.8</v>
      </c>
      <c r="E95" s="14">
        <v>174.8</v>
      </c>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row>
    <row r="96" spans="1:242" s="17" customFormat="1" ht="94.5" x14ac:dyDescent="0.25">
      <c r="A96" s="37" t="s">
        <v>164</v>
      </c>
      <c r="B96" s="36" t="s">
        <v>165</v>
      </c>
      <c r="C96" s="14">
        <v>0.5</v>
      </c>
      <c r="D96" s="14">
        <v>0</v>
      </c>
      <c r="E96" s="14">
        <v>0</v>
      </c>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row>
    <row r="97" spans="1:242" s="17" customFormat="1" ht="79.5" customHeight="1" x14ac:dyDescent="0.25">
      <c r="A97" s="37" t="s">
        <v>166</v>
      </c>
      <c r="B97" s="36" t="s">
        <v>167</v>
      </c>
      <c r="C97" s="14">
        <v>6.6</v>
      </c>
      <c r="D97" s="14">
        <v>13.6</v>
      </c>
      <c r="E97" s="14">
        <v>13.6</v>
      </c>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row>
    <row r="98" spans="1:242" s="17" customFormat="1" ht="79.5" customHeight="1" x14ac:dyDescent="0.25">
      <c r="A98" s="37" t="s">
        <v>168</v>
      </c>
      <c r="B98" s="36" t="s">
        <v>169</v>
      </c>
      <c r="C98" s="14">
        <v>0</v>
      </c>
      <c r="D98" s="14">
        <v>0.2</v>
      </c>
      <c r="E98" s="14">
        <v>0.2</v>
      </c>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row>
    <row r="99" spans="1:242" s="17" customFormat="1" ht="78.75" x14ac:dyDescent="0.25">
      <c r="A99" s="26" t="s">
        <v>170</v>
      </c>
      <c r="B99" s="36" t="s">
        <v>169</v>
      </c>
      <c r="C99" s="14">
        <v>230.3</v>
      </c>
      <c r="D99" s="14">
        <v>530.29999999999995</v>
      </c>
      <c r="E99" s="14">
        <v>530.29999999999995</v>
      </c>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row>
    <row r="100" spans="1:242" s="17" customFormat="1" ht="78.75" x14ac:dyDescent="0.25">
      <c r="A100" s="26" t="s">
        <v>171</v>
      </c>
      <c r="B100" s="36" t="s">
        <v>169</v>
      </c>
      <c r="C100" s="14">
        <v>0</v>
      </c>
      <c r="D100" s="14">
        <v>2</v>
      </c>
      <c r="E100" s="14">
        <v>2</v>
      </c>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row>
    <row r="101" spans="1:242" ht="94.5" x14ac:dyDescent="0.25">
      <c r="A101" s="26" t="s">
        <v>172</v>
      </c>
      <c r="B101" s="12" t="s">
        <v>173</v>
      </c>
      <c r="C101" s="14">
        <v>63</v>
      </c>
      <c r="D101" s="14">
        <v>73</v>
      </c>
      <c r="E101" s="14">
        <v>73</v>
      </c>
    </row>
    <row r="102" spans="1:242" ht="94.5" x14ac:dyDescent="0.25">
      <c r="A102" s="26" t="s">
        <v>174</v>
      </c>
      <c r="B102" s="12" t="s">
        <v>173</v>
      </c>
      <c r="C102" s="14">
        <v>606.9</v>
      </c>
      <c r="D102" s="14">
        <v>606.9</v>
      </c>
      <c r="E102" s="14">
        <v>606.9</v>
      </c>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row>
    <row r="103" spans="1:242" s="17" customFormat="1" ht="47.25" x14ac:dyDescent="0.25">
      <c r="A103" s="37" t="s">
        <v>175</v>
      </c>
      <c r="B103" s="36" t="s">
        <v>176</v>
      </c>
      <c r="C103" s="14">
        <v>117.1</v>
      </c>
      <c r="D103" s="14">
        <v>117.1</v>
      </c>
      <c r="E103" s="14">
        <v>117.1</v>
      </c>
    </row>
    <row r="104" spans="1:242" s="17" customFormat="1" ht="78.75" x14ac:dyDescent="0.25">
      <c r="A104" s="37" t="s">
        <v>177</v>
      </c>
      <c r="B104" s="36" t="s">
        <v>178</v>
      </c>
      <c r="C104" s="14">
        <v>323.2</v>
      </c>
      <c r="D104" s="14">
        <v>0</v>
      </c>
      <c r="E104" s="14">
        <v>0</v>
      </c>
    </row>
    <row r="105" spans="1:242" s="17" customFormat="1" ht="78.75" x14ac:dyDescent="0.25">
      <c r="A105" s="37" t="s">
        <v>179</v>
      </c>
      <c r="B105" s="36" t="s">
        <v>178</v>
      </c>
      <c r="C105" s="14">
        <v>0.7</v>
      </c>
      <c r="D105" s="14">
        <v>0</v>
      </c>
      <c r="E105" s="14">
        <v>0</v>
      </c>
    </row>
    <row r="106" spans="1:242" s="38" customFormat="1" ht="78.75" x14ac:dyDescent="0.25">
      <c r="A106" s="26" t="s">
        <v>180</v>
      </c>
      <c r="B106" s="12" t="s">
        <v>181</v>
      </c>
      <c r="C106" s="14">
        <v>5125.6000000000004</v>
      </c>
      <c r="D106" s="14">
        <v>2827.4</v>
      </c>
      <c r="E106" s="14">
        <v>2827.4</v>
      </c>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row>
    <row r="107" spans="1:242" s="38" customFormat="1" ht="47.25" x14ac:dyDescent="0.25">
      <c r="A107" s="26" t="s">
        <v>182</v>
      </c>
      <c r="B107" s="12" t="s">
        <v>183</v>
      </c>
      <c r="C107" s="14">
        <v>175</v>
      </c>
      <c r="D107" s="14">
        <v>0</v>
      </c>
      <c r="E107" s="14">
        <v>0</v>
      </c>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row>
    <row r="108" spans="1:242" s="38" customFormat="1" ht="68.25" customHeight="1" x14ac:dyDescent="0.25">
      <c r="A108" s="26" t="s">
        <v>184</v>
      </c>
      <c r="B108" s="12" t="s">
        <v>185</v>
      </c>
      <c r="C108" s="14">
        <v>69.900000000000006</v>
      </c>
      <c r="D108" s="14">
        <v>0</v>
      </c>
      <c r="E108" s="14">
        <v>0</v>
      </c>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row>
    <row r="109" spans="1:242" s="38" customFormat="1" ht="161.25" customHeight="1" x14ac:dyDescent="0.25">
      <c r="A109" s="37" t="s">
        <v>186</v>
      </c>
      <c r="B109" s="36" t="s">
        <v>187</v>
      </c>
      <c r="C109" s="14">
        <v>84.4</v>
      </c>
      <c r="D109" s="14">
        <v>84.4</v>
      </c>
      <c r="E109" s="14">
        <v>84.4</v>
      </c>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row>
    <row r="110" spans="1:242" s="38" customFormat="1" ht="63" x14ac:dyDescent="0.25">
      <c r="A110" s="26" t="s">
        <v>188</v>
      </c>
      <c r="B110" s="12" t="s">
        <v>189</v>
      </c>
      <c r="C110" s="14">
        <v>0</v>
      </c>
      <c r="D110" s="14">
        <v>30</v>
      </c>
      <c r="E110" s="14">
        <v>30</v>
      </c>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row>
    <row r="111" spans="1:242" s="38" customFormat="1" ht="77.25" customHeight="1" x14ac:dyDescent="0.25">
      <c r="A111" s="26" t="s">
        <v>190</v>
      </c>
      <c r="B111" s="12" t="s">
        <v>189</v>
      </c>
      <c r="C111" s="14">
        <v>755.5</v>
      </c>
      <c r="D111" s="14">
        <v>200</v>
      </c>
      <c r="E111" s="14">
        <v>200</v>
      </c>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c r="HP111" s="17"/>
      <c r="HQ111" s="17"/>
      <c r="HR111" s="17"/>
      <c r="HS111" s="17"/>
      <c r="HT111" s="17"/>
      <c r="HU111" s="17"/>
      <c r="HV111" s="17"/>
      <c r="HW111" s="17"/>
      <c r="HX111" s="17"/>
      <c r="HY111" s="17"/>
      <c r="HZ111" s="17"/>
      <c r="IA111" s="17"/>
      <c r="IB111" s="17"/>
      <c r="IC111" s="17"/>
      <c r="ID111" s="17"/>
      <c r="IE111" s="17"/>
      <c r="IF111" s="17"/>
      <c r="IG111" s="17"/>
      <c r="IH111" s="17"/>
    </row>
    <row r="112" spans="1:242" s="38" customFormat="1" ht="71.25" customHeight="1" x14ac:dyDescent="0.25">
      <c r="A112" s="26" t="s">
        <v>191</v>
      </c>
      <c r="B112" s="12" t="s">
        <v>189</v>
      </c>
      <c r="C112" s="14">
        <v>100</v>
      </c>
      <c r="D112" s="14">
        <v>100</v>
      </c>
      <c r="E112" s="14">
        <v>100</v>
      </c>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c r="HC112" s="17"/>
      <c r="HD112" s="17"/>
      <c r="HE112" s="17"/>
      <c r="HF112" s="17"/>
      <c r="HG112" s="17"/>
      <c r="HH112" s="17"/>
      <c r="HI112" s="17"/>
      <c r="HJ112" s="17"/>
      <c r="HK112" s="17"/>
      <c r="HL112" s="17"/>
      <c r="HM112" s="17"/>
      <c r="HN112" s="17"/>
      <c r="HO112" s="17"/>
      <c r="HP112" s="17"/>
      <c r="HQ112" s="17"/>
      <c r="HR112" s="17"/>
      <c r="HS112" s="17"/>
      <c r="HT112" s="17"/>
      <c r="HU112" s="17"/>
      <c r="HV112" s="17"/>
      <c r="HW112" s="17"/>
      <c r="HX112" s="17"/>
      <c r="HY112" s="17"/>
      <c r="HZ112" s="17"/>
      <c r="IA112" s="17"/>
      <c r="IB112" s="17"/>
      <c r="IC112" s="17"/>
      <c r="ID112" s="17"/>
      <c r="IE112" s="17"/>
      <c r="IF112" s="17"/>
      <c r="IG112" s="17"/>
      <c r="IH112" s="17"/>
    </row>
    <row r="113" spans="1:242" s="41" customFormat="1" ht="78.75" x14ac:dyDescent="0.25">
      <c r="A113" s="26" t="s">
        <v>192</v>
      </c>
      <c r="B113" s="12" t="s">
        <v>193</v>
      </c>
      <c r="C113" s="14">
        <v>5</v>
      </c>
      <c r="D113" s="14">
        <v>136</v>
      </c>
      <c r="E113" s="14">
        <v>136</v>
      </c>
      <c r="F113" s="39"/>
      <c r="G113" s="39"/>
      <c r="H113" s="39"/>
      <c r="I113" s="40"/>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c r="DV113" s="39"/>
      <c r="DW113" s="39"/>
      <c r="DX113" s="39"/>
      <c r="DY113" s="39"/>
      <c r="DZ113" s="39"/>
      <c r="EA113" s="39"/>
      <c r="EB113" s="39"/>
      <c r="EC113" s="39"/>
      <c r="ED113" s="39"/>
      <c r="EE113" s="39"/>
      <c r="EF113" s="39"/>
      <c r="EG113" s="39"/>
      <c r="EH113" s="39"/>
      <c r="EI113" s="39"/>
      <c r="EJ113" s="39"/>
      <c r="EK113" s="39"/>
      <c r="EL113" s="39"/>
      <c r="EM113" s="39"/>
      <c r="EN113" s="39"/>
      <c r="EO113" s="39"/>
      <c r="EP113" s="39"/>
      <c r="EQ113" s="39"/>
      <c r="ER113" s="39"/>
      <c r="ES113" s="39"/>
      <c r="ET113" s="39"/>
      <c r="EU113" s="39"/>
      <c r="EV113" s="39"/>
      <c r="EW113" s="39"/>
      <c r="EX113" s="39"/>
      <c r="EY113" s="39"/>
      <c r="EZ113" s="39"/>
      <c r="FA113" s="39"/>
      <c r="FB113" s="39"/>
      <c r="FC113" s="39"/>
      <c r="FD113" s="39"/>
      <c r="FE113" s="39"/>
      <c r="FF113" s="39"/>
      <c r="FG113" s="39"/>
      <c r="FH113" s="39"/>
      <c r="FI113" s="39"/>
      <c r="FJ113" s="39"/>
      <c r="FK113" s="39"/>
      <c r="FL113" s="39"/>
      <c r="FM113" s="39"/>
      <c r="FN113" s="39"/>
      <c r="FO113" s="39"/>
      <c r="FP113" s="39"/>
      <c r="FQ113" s="39"/>
      <c r="FR113" s="39"/>
      <c r="FS113" s="39"/>
      <c r="FT113" s="39"/>
      <c r="FU113" s="39"/>
      <c r="FV113" s="39"/>
      <c r="FW113" s="39"/>
      <c r="FX113" s="39"/>
      <c r="FY113" s="39"/>
      <c r="FZ113" s="39"/>
      <c r="GA113" s="39"/>
      <c r="GB113" s="39"/>
      <c r="GC113" s="39"/>
      <c r="GD113" s="39"/>
      <c r="GE113" s="39"/>
      <c r="GF113" s="39"/>
      <c r="GG113" s="39"/>
      <c r="GH113" s="39"/>
      <c r="GI113" s="39"/>
      <c r="GJ113" s="39"/>
      <c r="GK113" s="39"/>
      <c r="GL113" s="39"/>
      <c r="GM113" s="39"/>
      <c r="GN113" s="39"/>
      <c r="GO113" s="39"/>
      <c r="GP113" s="39"/>
      <c r="GQ113" s="39"/>
      <c r="GR113" s="39"/>
      <c r="GS113" s="39"/>
      <c r="GT113" s="39"/>
      <c r="GU113" s="39"/>
      <c r="GV113" s="39"/>
      <c r="GW113" s="39"/>
      <c r="GX113" s="39"/>
      <c r="GY113" s="39"/>
      <c r="GZ113" s="39"/>
      <c r="HA113" s="39"/>
      <c r="HB113" s="39"/>
      <c r="HC113" s="39"/>
      <c r="HD113" s="39"/>
      <c r="HE113" s="39"/>
      <c r="HF113" s="39"/>
      <c r="HG113" s="39"/>
      <c r="HH113" s="39"/>
      <c r="HI113" s="39"/>
      <c r="HJ113" s="39"/>
      <c r="HK113" s="39"/>
      <c r="HL113" s="39"/>
      <c r="HM113" s="39"/>
      <c r="HN113" s="39"/>
      <c r="HO113" s="39"/>
      <c r="HP113" s="39"/>
      <c r="HQ113" s="39"/>
      <c r="HR113" s="39"/>
      <c r="HS113" s="39"/>
      <c r="HT113" s="39"/>
      <c r="HU113" s="39"/>
      <c r="HV113" s="39"/>
      <c r="HW113" s="39"/>
      <c r="HX113" s="39"/>
      <c r="HY113" s="39"/>
      <c r="HZ113" s="39"/>
      <c r="IA113" s="39"/>
      <c r="IB113" s="39"/>
      <c r="IC113" s="39"/>
      <c r="ID113" s="39"/>
      <c r="IE113" s="39"/>
      <c r="IF113" s="39"/>
      <c r="IG113" s="39"/>
      <c r="IH113" s="39"/>
    </row>
    <row r="114" spans="1:242" s="41" customFormat="1" ht="110.25" x14ac:dyDescent="0.25">
      <c r="A114" s="26" t="s">
        <v>194</v>
      </c>
      <c r="B114" s="12" t="s">
        <v>195</v>
      </c>
      <c r="C114" s="14">
        <v>410</v>
      </c>
      <c r="D114" s="14">
        <v>410</v>
      </c>
      <c r="E114" s="14">
        <v>410</v>
      </c>
      <c r="F114" s="39"/>
      <c r="G114" s="39"/>
      <c r="H114" s="39"/>
      <c r="I114" s="40"/>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c r="DV114" s="39"/>
      <c r="DW114" s="39"/>
      <c r="DX114" s="39"/>
      <c r="DY114" s="39"/>
      <c r="DZ114" s="39"/>
      <c r="EA114" s="39"/>
      <c r="EB114" s="39"/>
      <c r="EC114" s="39"/>
      <c r="ED114" s="39"/>
      <c r="EE114" s="39"/>
      <c r="EF114" s="39"/>
      <c r="EG114" s="39"/>
      <c r="EH114" s="39"/>
      <c r="EI114" s="39"/>
      <c r="EJ114" s="39"/>
      <c r="EK114" s="39"/>
      <c r="EL114" s="39"/>
      <c r="EM114" s="39"/>
      <c r="EN114" s="39"/>
      <c r="EO114" s="39"/>
      <c r="EP114" s="39"/>
      <c r="EQ114" s="39"/>
      <c r="ER114" s="39"/>
      <c r="ES114" s="39"/>
      <c r="ET114" s="39"/>
      <c r="EU114" s="39"/>
      <c r="EV114" s="39"/>
      <c r="EW114" s="39"/>
      <c r="EX114" s="39"/>
      <c r="EY114" s="39"/>
      <c r="EZ114" s="39"/>
      <c r="FA114" s="39"/>
      <c r="FB114" s="39"/>
      <c r="FC114" s="39"/>
      <c r="FD114" s="39"/>
      <c r="FE114" s="39"/>
      <c r="FF114" s="39"/>
      <c r="FG114" s="39"/>
      <c r="FH114" s="39"/>
      <c r="FI114" s="39"/>
      <c r="FJ114" s="39"/>
      <c r="FK114" s="39"/>
      <c r="FL114" s="39"/>
      <c r="FM114" s="39"/>
      <c r="FN114" s="39"/>
      <c r="FO114" s="39"/>
      <c r="FP114" s="39"/>
      <c r="FQ114" s="39"/>
      <c r="FR114" s="39"/>
      <c r="FS114" s="39"/>
      <c r="FT114" s="39"/>
      <c r="FU114" s="39"/>
      <c r="FV114" s="39"/>
      <c r="FW114" s="39"/>
      <c r="FX114" s="39"/>
      <c r="FY114" s="39"/>
      <c r="FZ114" s="39"/>
      <c r="GA114" s="39"/>
      <c r="GB114" s="39"/>
      <c r="GC114" s="39"/>
      <c r="GD114" s="39"/>
      <c r="GE114" s="39"/>
      <c r="GF114" s="39"/>
      <c r="GG114" s="39"/>
      <c r="GH114" s="39"/>
      <c r="GI114" s="39"/>
      <c r="GJ114" s="39"/>
      <c r="GK114" s="39"/>
      <c r="GL114" s="39"/>
      <c r="GM114" s="39"/>
      <c r="GN114" s="39"/>
      <c r="GO114" s="39"/>
      <c r="GP114" s="39"/>
      <c r="GQ114" s="39"/>
      <c r="GR114" s="39"/>
      <c r="GS114" s="39"/>
      <c r="GT114" s="39"/>
      <c r="GU114" s="39"/>
      <c r="GV114" s="39"/>
      <c r="GW114" s="39"/>
      <c r="GX114" s="39"/>
      <c r="GY114" s="39"/>
      <c r="GZ114" s="39"/>
      <c r="HA114" s="39"/>
      <c r="HB114" s="39"/>
      <c r="HC114" s="39"/>
      <c r="HD114" s="39"/>
      <c r="HE114" s="39"/>
      <c r="HF114" s="39"/>
      <c r="HG114" s="39"/>
      <c r="HH114" s="39"/>
      <c r="HI114" s="39"/>
      <c r="HJ114" s="39"/>
      <c r="HK114" s="39"/>
      <c r="HL114" s="39"/>
      <c r="HM114" s="39"/>
      <c r="HN114" s="39"/>
      <c r="HO114" s="39"/>
      <c r="HP114" s="39"/>
      <c r="HQ114" s="39"/>
      <c r="HR114" s="39"/>
      <c r="HS114" s="39"/>
      <c r="HT114" s="39"/>
      <c r="HU114" s="39"/>
      <c r="HV114" s="39"/>
      <c r="HW114" s="39"/>
      <c r="HX114" s="39"/>
      <c r="HY114" s="39"/>
      <c r="HZ114" s="39"/>
      <c r="IA114" s="39"/>
      <c r="IB114" s="39"/>
      <c r="IC114" s="39"/>
      <c r="ID114" s="39"/>
      <c r="IE114" s="39"/>
      <c r="IF114" s="39"/>
      <c r="IG114" s="39"/>
      <c r="IH114" s="39"/>
    </row>
    <row r="115" spans="1:242" s="38" customFormat="1" ht="115.5" customHeight="1" x14ac:dyDescent="0.25">
      <c r="A115" s="26" t="s">
        <v>196</v>
      </c>
      <c r="B115" s="12" t="s">
        <v>195</v>
      </c>
      <c r="C115" s="14">
        <v>102.5</v>
      </c>
      <c r="D115" s="14">
        <v>133.69999999999999</v>
      </c>
      <c r="E115" s="14">
        <v>165.4</v>
      </c>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c r="HC115" s="17"/>
      <c r="HD115" s="17"/>
      <c r="HE115" s="17"/>
      <c r="HF115" s="17"/>
      <c r="HG115" s="17"/>
      <c r="HH115" s="17"/>
      <c r="HI115" s="17"/>
      <c r="HJ115" s="17"/>
      <c r="HK115" s="17"/>
      <c r="HL115" s="17"/>
      <c r="HM115" s="17"/>
      <c r="HN115" s="17"/>
      <c r="HO115" s="17"/>
      <c r="HP115" s="17"/>
      <c r="HQ115" s="17"/>
      <c r="HR115" s="17"/>
      <c r="HS115" s="17"/>
      <c r="HT115" s="17"/>
      <c r="HU115" s="17"/>
      <c r="HV115" s="17"/>
      <c r="HW115" s="17"/>
      <c r="HX115" s="17"/>
      <c r="HY115" s="17"/>
      <c r="HZ115" s="17"/>
      <c r="IA115" s="17"/>
      <c r="IB115" s="17"/>
      <c r="IC115" s="17"/>
      <c r="ID115" s="17"/>
      <c r="IE115" s="17"/>
      <c r="IF115" s="17"/>
      <c r="IG115" s="17"/>
      <c r="IH115" s="17"/>
    </row>
    <row r="116" spans="1:242" s="38" customFormat="1" ht="15.75" x14ac:dyDescent="0.25">
      <c r="A116" s="5" t="s">
        <v>197</v>
      </c>
      <c r="B116" s="6" t="s">
        <v>198</v>
      </c>
      <c r="C116" s="7">
        <f>C117</f>
        <v>0</v>
      </c>
      <c r="D116" s="7">
        <f>D117</f>
        <v>312.39999999999998</v>
      </c>
      <c r="E116" s="7">
        <f>E117</f>
        <v>311.89999999999998</v>
      </c>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c r="HC116" s="17"/>
      <c r="HD116" s="17"/>
      <c r="HE116" s="17"/>
      <c r="HF116" s="17"/>
      <c r="HG116" s="17"/>
      <c r="HH116" s="17"/>
      <c r="HI116" s="17"/>
      <c r="HJ116" s="17"/>
      <c r="HK116" s="17"/>
      <c r="HL116" s="17"/>
      <c r="HM116" s="17"/>
      <c r="HN116" s="17"/>
      <c r="HO116" s="17"/>
      <c r="HP116" s="17"/>
      <c r="HQ116" s="17"/>
      <c r="HR116" s="17"/>
      <c r="HS116" s="17"/>
      <c r="HT116" s="17"/>
      <c r="HU116" s="17"/>
      <c r="HV116" s="17"/>
      <c r="HW116" s="17"/>
      <c r="HX116" s="17"/>
      <c r="HY116" s="17"/>
      <c r="HZ116" s="17"/>
      <c r="IA116" s="17"/>
      <c r="IB116" s="17"/>
      <c r="IC116" s="17"/>
      <c r="ID116" s="17"/>
      <c r="IE116" s="17"/>
      <c r="IF116" s="17"/>
    </row>
    <row r="117" spans="1:242" s="38" customFormat="1" ht="15.75" x14ac:dyDescent="0.25">
      <c r="A117" s="4" t="s">
        <v>199</v>
      </c>
      <c r="B117" s="12" t="s">
        <v>200</v>
      </c>
      <c r="C117" s="13">
        <v>0</v>
      </c>
      <c r="D117" s="13">
        <v>312.39999999999998</v>
      </c>
      <c r="E117" s="13">
        <v>311.89999999999998</v>
      </c>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c r="HC117" s="17"/>
      <c r="HD117" s="17"/>
      <c r="HE117" s="17"/>
      <c r="HF117" s="17"/>
      <c r="HG117" s="17"/>
      <c r="HH117" s="17"/>
      <c r="HI117" s="17"/>
      <c r="HJ117" s="17"/>
      <c r="HK117" s="17"/>
      <c r="HL117" s="17"/>
      <c r="HM117" s="17"/>
      <c r="HN117" s="17"/>
      <c r="HO117" s="17"/>
      <c r="HP117" s="17"/>
      <c r="HQ117" s="17"/>
      <c r="HR117" s="17"/>
      <c r="HS117" s="17"/>
      <c r="HT117" s="17"/>
      <c r="HU117" s="17"/>
      <c r="HV117" s="17"/>
      <c r="HW117" s="17"/>
      <c r="HX117" s="17"/>
      <c r="HY117" s="17"/>
      <c r="HZ117" s="17"/>
      <c r="IA117" s="17"/>
      <c r="IB117" s="17"/>
      <c r="IC117" s="17"/>
      <c r="ID117" s="17"/>
      <c r="IE117" s="17"/>
      <c r="IF117" s="17"/>
    </row>
    <row r="118" spans="1:242" s="38" customFormat="1" ht="21" customHeight="1" x14ac:dyDescent="0.25">
      <c r="A118" s="42" t="s">
        <v>201</v>
      </c>
      <c r="B118" s="6" t="s">
        <v>202</v>
      </c>
      <c r="C118" s="7">
        <f t="shared" ref="C118" si="1">C119</f>
        <v>16</v>
      </c>
      <c r="D118" s="13">
        <v>0</v>
      </c>
      <c r="E118" s="13">
        <v>0</v>
      </c>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c r="HC118" s="17"/>
      <c r="HD118" s="17"/>
      <c r="HE118" s="17"/>
      <c r="HF118" s="17"/>
      <c r="HG118" s="17"/>
      <c r="HH118" s="17"/>
      <c r="HI118" s="17"/>
      <c r="HJ118" s="17"/>
      <c r="HK118" s="17"/>
      <c r="HL118" s="17"/>
      <c r="HM118" s="17"/>
      <c r="HN118" s="17"/>
      <c r="HO118" s="17"/>
      <c r="HP118" s="17"/>
      <c r="HQ118" s="17"/>
      <c r="HR118" s="17"/>
      <c r="HS118" s="17"/>
      <c r="HT118" s="17"/>
      <c r="HU118" s="17"/>
      <c r="HV118" s="17"/>
      <c r="HW118" s="17"/>
      <c r="HX118" s="17"/>
      <c r="HY118" s="17"/>
      <c r="HZ118" s="17"/>
      <c r="IA118" s="17"/>
      <c r="IB118" s="17"/>
      <c r="IC118" s="17"/>
      <c r="ID118" s="17"/>
      <c r="IE118" s="17"/>
      <c r="IF118" s="17"/>
    </row>
    <row r="119" spans="1:242" s="38" customFormat="1" ht="51.75" customHeight="1" x14ac:dyDescent="0.25">
      <c r="A119" s="42" t="s">
        <v>203</v>
      </c>
      <c r="B119" s="43" t="s">
        <v>204</v>
      </c>
      <c r="C119" s="13">
        <v>16</v>
      </c>
      <c r="D119" s="13">
        <v>0</v>
      </c>
      <c r="E119" s="13">
        <v>0</v>
      </c>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c r="HM119" s="17"/>
      <c r="HN119" s="17"/>
      <c r="HO119" s="17"/>
      <c r="HP119" s="17"/>
      <c r="HQ119" s="17"/>
      <c r="HR119" s="17"/>
      <c r="HS119" s="17"/>
      <c r="HT119" s="17"/>
      <c r="HU119" s="17"/>
      <c r="HV119" s="17"/>
      <c r="HW119" s="17"/>
      <c r="HX119" s="17"/>
      <c r="HY119" s="17"/>
      <c r="HZ119" s="17"/>
      <c r="IA119" s="17"/>
      <c r="IB119" s="17"/>
      <c r="IC119" s="17"/>
      <c r="ID119" s="17"/>
      <c r="IE119" s="17"/>
      <c r="IF119" s="17"/>
    </row>
    <row r="120" spans="1:242" s="38" customFormat="1" ht="20.25" customHeight="1" x14ac:dyDescent="0.25">
      <c r="A120" s="67" t="s">
        <v>205</v>
      </c>
      <c r="B120" s="68"/>
      <c r="C120" s="7">
        <f>C116+C82+C72+C59+C55+C44+C118</f>
        <v>149288.1</v>
      </c>
      <c r="D120" s="7">
        <f>D116+D82+D72+D59+D55+D44</f>
        <v>116883.49999999997</v>
      </c>
      <c r="E120" s="7">
        <f>E116+E82+E72+E59+E55+E44</f>
        <v>116179.49999999999</v>
      </c>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c r="HP120" s="17"/>
      <c r="HQ120" s="17"/>
      <c r="HR120" s="17"/>
      <c r="HS120" s="17"/>
      <c r="HT120" s="17"/>
      <c r="HU120" s="17"/>
      <c r="HV120" s="17"/>
      <c r="HW120" s="17"/>
      <c r="HX120" s="17"/>
      <c r="HY120" s="17"/>
      <c r="HZ120" s="17"/>
      <c r="IA120" s="17"/>
      <c r="IB120" s="17"/>
      <c r="IC120" s="17"/>
      <c r="ID120" s="17"/>
      <c r="IE120" s="17"/>
      <c r="IF120" s="17"/>
    </row>
    <row r="121" spans="1:242" s="38" customFormat="1" ht="18.75" customHeight="1" x14ac:dyDescent="0.25">
      <c r="A121" s="5" t="s">
        <v>206</v>
      </c>
      <c r="B121" s="44" t="s">
        <v>207</v>
      </c>
      <c r="C121" s="7">
        <f>C120+C43</f>
        <v>2426602.5</v>
      </c>
      <c r="D121" s="7">
        <f>D120+D43</f>
        <v>2473788.2000000002</v>
      </c>
      <c r="E121" s="7">
        <f>E120+E43</f>
        <v>2619505.3000000003</v>
      </c>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c r="HC121" s="17"/>
      <c r="HD121" s="17"/>
      <c r="HE121" s="17"/>
      <c r="HF121" s="17"/>
      <c r="HG121" s="17"/>
      <c r="HH121" s="17"/>
      <c r="HI121" s="17"/>
      <c r="HJ121" s="17"/>
      <c r="HK121" s="17"/>
      <c r="HL121" s="17"/>
      <c r="HM121" s="17"/>
      <c r="HN121" s="17"/>
      <c r="HO121" s="17"/>
      <c r="HP121" s="17"/>
      <c r="HQ121" s="17"/>
      <c r="HR121" s="17"/>
      <c r="HS121" s="17"/>
      <c r="HT121" s="17"/>
      <c r="HU121" s="17"/>
      <c r="HV121" s="17"/>
      <c r="HW121" s="17"/>
      <c r="HX121" s="17"/>
      <c r="HY121" s="17"/>
      <c r="HZ121" s="17"/>
      <c r="IA121" s="17"/>
      <c r="IB121" s="17"/>
      <c r="IC121" s="17"/>
      <c r="ID121" s="17"/>
      <c r="IE121" s="17"/>
      <c r="IF121" s="17"/>
    </row>
    <row r="122" spans="1:242" s="38" customFormat="1" ht="47.25" x14ac:dyDescent="0.25">
      <c r="A122" s="5" t="s">
        <v>208</v>
      </c>
      <c r="B122" s="44" t="s">
        <v>209</v>
      </c>
      <c r="C122" s="7">
        <f>C123+C128+C186+C230</f>
        <v>4627491.0000000009</v>
      </c>
      <c r="D122" s="7">
        <f>D123+D128+D186+D230</f>
        <v>4100545.1999999997</v>
      </c>
      <c r="E122" s="7">
        <f>E123+E128+E186+E230</f>
        <v>3669752.4</v>
      </c>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c r="HC122" s="17"/>
      <c r="HD122" s="17"/>
      <c r="HE122" s="17"/>
      <c r="HF122" s="17"/>
      <c r="HG122" s="17"/>
      <c r="HH122" s="17"/>
      <c r="HI122" s="17"/>
      <c r="HJ122" s="17"/>
      <c r="HK122" s="17"/>
      <c r="HL122" s="17"/>
      <c r="HM122" s="17"/>
      <c r="HN122" s="17"/>
      <c r="HO122" s="17"/>
      <c r="HP122" s="17"/>
      <c r="HQ122" s="17"/>
      <c r="HR122" s="17"/>
      <c r="HS122" s="17"/>
      <c r="HT122" s="17"/>
      <c r="HU122" s="17"/>
      <c r="HV122" s="17"/>
      <c r="HW122" s="17"/>
      <c r="HX122" s="17"/>
      <c r="HY122" s="17"/>
      <c r="HZ122" s="17"/>
      <c r="IA122" s="17"/>
      <c r="IB122" s="17"/>
      <c r="IC122" s="17"/>
      <c r="ID122" s="17"/>
      <c r="IE122" s="17"/>
      <c r="IF122" s="17"/>
    </row>
    <row r="123" spans="1:242" s="38" customFormat="1" ht="31.5" x14ac:dyDescent="0.25">
      <c r="A123" s="5" t="s">
        <v>210</v>
      </c>
      <c r="B123" s="6" t="s">
        <v>211</v>
      </c>
      <c r="C123" s="7">
        <f>SUM(C124:C127)</f>
        <v>451593.3</v>
      </c>
      <c r="D123" s="7">
        <f>SUM(D124:D126)</f>
        <v>176472.7</v>
      </c>
      <c r="E123" s="7">
        <f>SUM(E124:E126)</f>
        <v>158427.70000000001</v>
      </c>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c r="HC123" s="17"/>
      <c r="HD123" s="17"/>
      <c r="HE123" s="17"/>
      <c r="HF123" s="17"/>
      <c r="HG123" s="17"/>
      <c r="HH123" s="17"/>
      <c r="HI123" s="17"/>
      <c r="HJ123" s="17"/>
      <c r="HK123" s="17"/>
      <c r="HL123" s="17"/>
      <c r="HM123" s="17"/>
      <c r="HN123" s="17"/>
      <c r="HO123" s="17"/>
      <c r="HP123" s="17"/>
      <c r="HQ123" s="17"/>
      <c r="HR123" s="17"/>
      <c r="HS123" s="17"/>
      <c r="HT123" s="17"/>
      <c r="HU123" s="17"/>
      <c r="HV123" s="17"/>
      <c r="HW123" s="17"/>
      <c r="HX123" s="17"/>
      <c r="HY123" s="17"/>
      <c r="HZ123" s="17"/>
      <c r="IA123" s="17"/>
      <c r="IB123" s="17"/>
      <c r="IC123" s="17"/>
      <c r="ID123" s="17"/>
      <c r="IE123" s="17"/>
      <c r="IF123" s="17"/>
    </row>
    <row r="124" spans="1:242" s="38" customFormat="1" ht="47.25" x14ac:dyDescent="0.25">
      <c r="A124" s="4" t="s">
        <v>212</v>
      </c>
      <c r="B124" s="12" t="s">
        <v>213</v>
      </c>
      <c r="C124" s="13">
        <v>237227</v>
      </c>
      <c r="D124" s="13">
        <v>75911</v>
      </c>
      <c r="E124" s="13">
        <v>57866</v>
      </c>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c r="HC124" s="17"/>
      <c r="HD124" s="17"/>
      <c r="HE124" s="17"/>
      <c r="HF124" s="17"/>
      <c r="HG124" s="17"/>
      <c r="HH124" s="17"/>
      <c r="HI124" s="17"/>
      <c r="HJ124" s="17"/>
      <c r="HK124" s="17"/>
      <c r="HL124" s="17"/>
      <c r="HM124" s="17"/>
      <c r="HN124" s="17"/>
      <c r="HO124" s="17"/>
      <c r="HP124" s="17"/>
      <c r="HQ124" s="17"/>
      <c r="HR124" s="17"/>
      <c r="HS124" s="17"/>
      <c r="HT124" s="17"/>
      <c r="HU124" s="17"/>
      <c r="HV124" s="17"/>
      <c r="HW124" s="17"/>
      <c r="HX124" s="17"/>
      <c r="HY124" s="17"/>
      <c r="HZ124" s="17"/>
      <c r="IA124" s="17"/>
      <c r="IB124" s="17"/>
      <c r="IC124" s="17"/>
      <c r="ID124" s="17"/>
      <c r="IE124" s="17"/>
      <c r="IF124" s="17"/>
    </row>
    <row r="125" spans="1:242" s="38" customFormat="1" ht="31.5" x14ac:dyDescent="0.25">
      <c r="A125" s="4" t="s">
        <v>214</v>
      </c>
      <c r="B125" s="12" t="s">
        <v>215</v>
      </c>
      <c r="C125" s="13">
        <f>12723.3+90170</f>
        <v>102893.3</v>
      </c>
      <c r="D125" s="13">
        <v>0</v>
      </c>
      <c r="E125" s="13">
        <v>0</v>
      </c>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c r="HC125" s="17"/>
      <c r="HD125" s="17"/>
      <c r="HE125" s="17"/>
      <c r="HF125" s="17"/>
      <c r="HG125" s="17"/>
      <c r="HH125" s="17"/>
      <c r="HI125" s="17"/>
      <c r="HJ125" s="17"/>
      <c r="HK125" s="17"/>
      <c r="HL125" s="17"/>
      <c r="HM125" s="17"/>
      <c r="HN125" s="17"/>
      <c r="HO125" s="17"/>
      <c r="HP125" s="17"/>
      <c r="HQ125" s="17"/>
      <c r="HR125" s="17"/>
      <c r="HS125" s="17"/>
      <c r="HT125" s="17"/>
      <c r="HU125" s="17"/>
      <c r="HV125" s="17"/>
      <c r="HW125" s="17"/>
      <c r="HX125" s="17"/>
      <c r="HY125" s="17"/>
      <c r="HZ125" s="17"/>
      <c r="IA125" s="17"/>
      <c r="IB125" s="17"/>
      <c r="IC125" s="17"/>
      <c r="ID125" s="17"/>
      <c r="IE125" s="17"/>
      <c r="IF125" s="17"/>
    </row>
    <row r="126" spans="1:242" s="38" customFormat="1" ht="47.25" x14ac:dyDescent="0.25">
      <c r="A126" s="4" t="s">
        <v>216</v>
      </c>
      <c r="B126" s="12" t="s">
        <v>217</v>
      </c>
      <c r="C126" s="13">
        <v>100561.7</v>
      </c>
      <c r="D126" s="13">
        <v>100561.7</v>
      </c>
      <c r="E126" s="13">
        <v>100561.7</v>
      </c>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c r="HU126" s="17"/>
      <c r="HV126" s="17"/>
      <c r="HW126" s="17"/>
      <c r="HX126" s="17"/>
      <c r="HY126" s="17"/>
      <c r="HZ126" s="17"/>
      <c r="IA126" s="17"/>
      <c r="IB126" s="17"/>
      <c r="IC126" s="17"/>
      <c r="ID126" s="17"/>
      <c r="IE126" s="17"/>
      <c r="IF126" s="17"/>
    </row>
    <row r="127" spans="1:242" s="38" customFormat="1" ht="47.25" x14ac:dyDescent="0.25">
      <c r="A127" s="37" t="s">
        <v>218</v>
      </c>
      <c r="B127" s="45" t="s">
        <v>219</v>
      </c>
      <c r="C127" s="13">
        <v>10911.3</v>
      </c>
      <c r="D127" s="13">
        <v>0</v>
      </c>
      <c r="E127" s="13">
        <v>0</v>
      </c>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c r="HC127" s="17"/>
      <c r="HD127" s="17"/>
      <c r="HE127" s="17"/>
      <c r="HF127" s="17"/>
      <c r="HG127" s="17"/>
      <c r="HH127" s="17"/>
      <c r="HI127" s="17"/>
      <c r="HJ127" s="17"/>
      <c r="HK127" s="17"/>
      <c r="HL127" s="17"/>
      <c r="HM127" s="17"/>
      <c r="HN127" s="17"/>
      <c r="HO127" s="17"/>
      <c r="HP127" s="17"/>
      <c r="HQ127" s="17"/>
      <c r="HR127" s="17"/>
      <c r="HS127" s="17"/>
      <c r="HT127" s="17"/>
      <c r="HU127" s="17"/>
      <c r="HV127" s="17"/>
      <c r="HW127" s="17"/>
      <c r="HX127" s="17"/>
      <c r="HY127" s="17"/>
      <c r="HZ127" s="17"/>
      <c r="IA127" s="17"/>
      <c r="IB127" s="17"/>
      <c r="IC127" s="17"/>
      <c r="ID127" s="17"/>
      <c r="IE127" s="17"/>
      <c r="IF127" s="17"/>
    </row>
    <row r="128" spans="1:242" ht="31.5" x14ac:dyDescent="0.25">
      <c r="A128" s="5" t="s">
        <v>220</v>
      </c>
      <c r="B128" s="6" t="s">
        <v>221</v>
      </c>
      <c r="C128" s="7">
        <f t="shared" ref="C128" si="2">SUM(C129:C185)</f>
        <v>1337715.7000000007</v>
      </c>
      <c r="D128" s="7">
        <f t="shared" ref="D128:E128" si="3">SUM(D129:D185)</f>
        <v>1023107.4</v>
      </c>
      <c r="E128" s="7">
        <f t="shared" si="3"/>
        <v>565199.9</v>
      </c>
      <c r="F128" s="46"/>
      <c r="G128" s="4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c r="HC128" s="17"/>
      <c r="HD128" s="17"/>
      <c r="HE128" s="17"/>
      <c r="HF128" s="17"/>
      <c r="HG128" s="17"/>
      <c r="HH128" s="17"/>
      <c r="HI128" s="17"/>
      <c r="HJ128" s="17"/>
      <c r="HK128" s="17"/>
      <c r="HL128" s="17"/>
      <c r="HM128" s="17"/>
      <c r="HN128" s="17"/>
      <c r="HO128" s="17"/>
      <c r="HP128" s="17"/>
      <c r="HQ128" s="17"/>
      <c r="HR128" s="17"/>
      <c r="HS128" s="17"/>
      <c r="HT128" s="17"/>
      <c r="HU128" s="17"/>
      <c r="HV128" s="17"/>
      <c r="HW128" s="17"/>
      <c r="HX128" s="17"/>
      <c r="HY128" s="17"/>
      <c r="HZ128" s="17"/>
      <c r="IA128" s="17"/>
      <c r="IB128" s="17"/>
      <c r="IC128" s="17"/>
      <c r="ID128" s="17"/>
      <c r="IE128" s="17"/>
      <c r="IF128" s="17"/>
    </row>
    <row r="129" spans="1:240" ht="94.5" x14ac:dyDescent="0.25">
      <c r="A129" s="4" t="s">
        <v>222</v>
      </c>
      <c r="B129" s="12" t="s">
        <v>223</v>
      </c>
      <c r="C129" s="13">
        <v>0</v>
      </c>
      <c r="D129" s="13">
        <v>153719.29999999999</v>
      </c>
      <c r="E129" s="7">
        <v>0</v>
      </c>
      <c r="F129" s="47"/>
      <c r="G129" s="46"/>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c r="HC129" s="17"/>
      <c r="HD129" s="17"/>
      <c r="HE129" s="17"/>
      <c r="HF129" s="17"/>
      <c r="HG129" s="17"/>
      <c r="HH129" s="17"/>
      <c r="HI129" s="17"/>
      <c r="HJ129" s="17"/>
      <c r="HK129" s="17"/>
      <c r="HL129" s="17"/>
      <c r="HM129" s="17"/>
      <c r="HN129" s="17"/>
      <c r="HO129" s="17"/>
      <c r="HP129" s="17"/>
      <c r="HQ129" s="17"/>
      <c r="HR129" s="17"/>
      <c r="HS129" s="17"/>
      <c r="HT129" s="17"/>
      <c r="HU129" s="17"/>
      <c r="HV129" s="17"/>
      <c r="HW129" s="17"/>
      <c r="HX129" s="17"/>
      <c r="HY129" s="17"/>
      <c r="HZ129" s="17"/>
      <c r="IA129" s="17"/>
      <c r="IB129" s="17"/>
      <c r="IC129" s="17"/>
      <c r="ID129" s="17"/>
      <c r="IE129" s="17"/>
      <c r="IF129" s="17"/>
    </row>
    <row r="130" spans="1:240" ht="94.5" x14ac:dyDescent="0.25">
      <c r="A130" s="4" t="s">
        <v>222</v>
      </c>
      <c r="B130" s="12" t="s">
        <v>224</v>
      </c>
      <c r="C130" s="13">
        <v>248426.4</v>
      </c>
      <c r="D130" s="14">
        <v>87353.2</v>
      </c>
      <c r="E130" s="14">
        <v>87402.1</v>
      </c>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c r="HC130" s="17"/>
      <c r="HD130" s="17"/>
      <c r="HE130" s="17"/>
      <c r="HF130" s="17"/>
      <c r="HG130" s="17"/>
      <c r="HH130" s="17"/>
      <c r="HI130" s="17"/>
      <c r="HJ130" s="17"/>
      <c r="HK130" s="17"/>
      <c r="HL130" s="17"/>
      <c r="HM130" s="17"/>
      <c r="HN130" s="17"/>
      <c r="HO130" s="17"/>
      <c r="HP130" s="17"/>
      <c r="HQ130" s="17"/>
      <c r="HR130" s="17"/>
      <c r="HS130" s="17"/>
      <c r="HT130" s="17"/>
      <c r="HU130" s="17"/>
      <c r="HV130" s="17"/>
      <c r="HW130" s="17"/>
      <c r="HX130" s="17"/>
      <c r="HY130" s="17"/>
      <c r="HZ130" s="17"/>
      <c r="IA130" s="17"/>
      <c r="IB130" s="17"/>
      <c r="IC130" s="17"/>
      <c r="ID130" s="17"/>
      <c r="IE130" s="17"/>
      <c r="IF130" s="17"/>
    </row>
    <row r="131" spans="1:240" ht="94.5" x14ac:dyDescent="0.25">
      <c r="A131" s="4" t="s">
        <v>222</v>
      </c>
      <c r="B131" s="12" t="s">
        <v>223</v>
      </c>
      <c r="C131" s="13">
        <v>88400</v>
      </c>
      <c r="D131" s="14">
        <v>0</v>
      </c>
      <c r="E131" s="14">
        <v>0</v>
      </c>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c r="HC131" s="17"/>
      <c r="HD131" s="17"/>
      <c r="HE131" s="17"/>
      <c r="HF131" s="17"/>
      <c r="HG131" s="17"/>
      <c r="HH131" s="17"/>
      <c r="HI131" s="17"/>
      <c r="HJ131" s="17"/>
      <c r="HK131" s="17"/>
      <c r="HL131" s="17"/>
      <c r="HM131" s="17"/>
      <c r="HN131" s="17"/>
      <c r="HO131" s="17"/>
      <c r="HP131" s="17"/>
      <c r="HQ131" s="17"/>
      <c r="HR131" s="17"/>
      <c r="HS131" s="17"/>
      <c r="HT131" s="17"/>
      <c r="HU131" s="17"/>
      <c r="HV131" s="17"/>
      <c r="HW131" s="17"/>
      <c r="HX131" s="17"/>
      <c r="HY131" s="17"/>
      <c r="HZ131" s="17"/>
      <c r="IA131" s="17"/>
      <c r="IB131" s="17"/>
      <c r="IC131" s="17"/>
      <c r="ID131" s="17"/>
      <c r="IE131" s="17"/>
      <c r="IF131" s="17"/>
    </row>
    <row r="132" spans="1:240" ht="63" x14ac:dyDescent="0.25">
      <c r="A132" s="4" t="s">
        <v>225</v>
      </c>
      <c r="B132" s="12" t="s">
        <v>226</v>
      </c>
      <c r="C132" s="13">
        <v>15928</v>
      </c>
      <c r="D132" s="14">
        <v>166193</v>
      </c>
      <c r="E132" s="14">
        <v>0</v>
      </c>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c r="HC132" s="17"/>
      <c r="HD132" s="17"/>
      <c r="HE132" s="17"/>
      <c r="HF132" s="17"/>
      <c r="HG132" s="17"/>
      <c r="HH132" s="17"/>
      <c r="HI132" s="17"/>
      <c r="HJ132" s="17"/>
      <c r="HK132" s="17"/>
      <c r="HL132" s="17"/>
      <c r="HM132" s="17"/>
      <c r="HN132" s="17"/>
      <c r="HO132" s="17"/>
      <c r="HP132" s="17"/>
      <c r="HQ132" s="17"/>
      <c r="HR132" s="17"/>
      <c r="HS132" s="17"/>
      <c r="HT132" s="17"/>
      <c r="HU132" s="17"/>
      <c r="HV132" s="17"/>
      <c r="HW132" s="17"/>
      <c r="HX132" s="17"/>
      <c r="HY132" s="17"/>
      <c r="HZ132" s="17"/>
      <c r="IA132" s="17"/>
      <c r="IB132" s="17"/>
      <c r="IC132" s="17"/>
      <c r="ID132" s="17"/>
      <c r="IE132" s="17"/>
      <c r="IF132" s="17"/>
    </row>
    <row r="133" spans="1:240" ht="78.75" x14ac:dyDescent="0.25">
      <c r="A133" s="4" t="s">
        <v>227</v>
      </c>
      <c r="B133" s="12" t="s">
        <v>228</v>
      </c>
      <c r="C133" s="13">
        <v>42555.8</v>
      </c>
      <c r="D133" s="14">
        <v>0</v>
      </c>
      <c r="E133" s="14">
        <v>0</v>
      </c>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c r="HC133" s="17"/>
      <c r="HD133" s="17"/>
      <c r="HE133" s="17"/>
      <c r="HF133" s="17"/>
      <c r="HG133" s="17"/>
      <c r="HH133" s="17"/>
      <c r="HI133" s="17"/>
      <c r="HJ133" s="17"/>
      <c r="HK133" s="17"/>
      <c r="HL133" s="17"/>
      <c r="HM133" s="17"/>
      <c r="HN133" s="17"/>
      <c r="HO133" s="17"/>
      <c r="HP133" s="17"/>
      <c r="HQ133" s="17"/>
      <c r="HR133" s="17"/>
      <c r="HS133" s="17"/>
      <c r="HT133" s="17"/>
      <c r="HU133" s="17"/>
      <c r="HV133" s="17"/>
      <c r="HW133" s="17"/>
      <c r="HX133" s="17"/>
      <c r="HY133" s="17"/>
      <c r="HZ133" s="17"/>
      <c r="IA133" s="17"/>
      <c r="IB133" s="17"/>
      <c r="IC133" s="17"/>
      <c r="ID133" s="17"/>
      <c r="IE133" s="17"/>
      <c r="IF133" s="17"/>
    </row>
    <row r="134" spans="1:240" ht="47.25" x14ac:dyDescent="0.25">
      <c r="A134" s="4" t="s">
        <v>229</v>
      </c>
      <c r="B134" s="12" t="s">
        <v>230</v>
      </c>
      <c r="C134" s="13">
        <v>8243.5</v>
      </c>
      <c r="D134" s="14">
        <v>85998.9</v>
      </c>
      <c r="E134" s="14">
        <v>0</v>
      </c>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c r="HC134" s="17"/>
      <c r="HD134" s="17"/>
      <c r="HE134" s="17"/>
      <c r="HF134" s="17"/>
      <c r="HG134" s="17"/>
      <c r="HH134" s="17"/>
      <c r="HI134" s="17"/>
      <c r="HJ134" s="17"/>
      <c r="HK134" s="17"/>
      <c r="HL134" s="17"/>
      <c r="HM134" s="17"/>
      <c r="HN134" s="17"/>
      <c r="HO134" s="17"/>
      <c r="HP134" s="17"/>
      <c r="HQ134" s="17"/>
      <c r="HR134" s="17"/>
      <c r="HS134" s="17"/>
      <c r="HT134" s="17"/>
      <c r="HU134" s="17"/>
      <c r="HV134" s="17"/>
      <c r="HW134" s="17"/>
      <c r="HX134" s="17"/>
      <c r="HY134" s="17"/>
      <c r="HZ134" s="17"/>
      <c r="IA134" s="17"/>
      <c r="IB134" s="17"/>
      <c r="IC134" s="17"/>
      <c r="ID134" s="17"/>
      <c r="IE134" s="17"/>
      <c r="IF134" s="17"/>
    </row>
    <row r="135" spans="1:240" ht="47.25" x14ac:dyDescent="0.25">
      <c r="A135" s="4" t="s">
        <v>231</v>
      </c>
      <c r="B135" s="12" t="s">
        <v>232</v>
      </c>
      <c r="C135" s="13">
        <v>4164.8</v>
      </c>
      <c r="D135" s="14">
        <v>0</v>
      </c>
      <c r="E135" s="14">
        <v>0</v>
      </c>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c r="HC135" s="17"/>
      <c r="HD135" s="17"/>
      <c r="HE135" s="17"/>
      <c r="HF135" s="17"/>
      <c r="HG135" s="17"/>
      <c r="HH135" s="17"/>
      <c r="HI135" s="17"/>
      <c r="HJ135" s="17"/>
      <c r="HK135" s="17"/>
      <c r="HL135" s="17"/>
      <c r="HM135" s="17"/>
      <c r="HN135" s="17"/>
      <c r="HO135" s="17"/>
      <c r="HP135" s="17"/>
      <c r="HQ135" s="17"/>
      <c r="HR135" s="17"/>
      <c r="HS135" s="17"/>
      <c r="HT135" s="17"/>
      <c r="HU135" s="17"/>
      <c r="HV135" s="17"/>
      <c r="HW135" s="17"/>
      <c r="HX135" s="17"/>
      <c r="HY135" s="17"/>
      <c r="HZ135" s="17"/>
      <c r="IA135" s="17"/>
      <c r="IB135" s="17"/>
      <c r="IC135" s="17"/>
      <c r="ID135" s="17"/>
      <c r="IE135" s="17"/>
      <c r="IF135" s="17"/>
    </row>
    <row r="136" spans="1:240" s="38" customFormat="1" ht="31.5" x14ac:dyDescent="0.25">
      <c r="A136" s="4" t="s">
        <v>233</v>
      </c>
      <c r="B136" s="12" t="s">
        <v>234</v>
      </c>
      <c r="C136" s="13">
        <v>0</v>
      </c>
      <c r="D136" s="14">
        <v>21120.400000000001</v>
      </c>
      <c r="E136" s="14">
        <v>0</v>
      </c>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c r="HC136" s="17"/>
      <c r="HD136" s="17"/>
      <c r="HE136" s="17"/>
      <c r="HF136" s="17"/>
      <c r="HG136" s="17"/>
      <c r="HH136" s="17"/>
      <c r="HI136" s="17"/>
      <c r="HJ136" s="17"/>
      <c r="HK136" s="17"/>
      <c r="HL136" s="17"/>
      <c r="HM136" s="17"/>
      <c r="HN136" s="17"/>
      <c r="HO136" s="17"/>
      <c r="HP136" s="17"/>
      <c r="HQ136" s="17"/>
      <c r="HR136" s="17"/>
      <c r="HS136" s="17"/>
      <c r="HT136" s="17"/>
      <c r="HU136" s="17"/>
      <c r="HV136" s="17"/>
      <c r="HW136" s="17"/>
      <c r="HX136" s="17"/>
      <c r="HY136" s="17"/>
      <c r="HZ136" s="17"/>
      <c r="IA136" s="17"/>
      <c r="IB136" s="17"/>
      <c r="IC136" s="17"/>
      <c r="ID136" s="17"/>
      <c r="IE136" s="17"/>
      <c r="IF136" s="17"/>
    </row>
    <row r="137" spans="1:240" s="38" customFormat="1" ht="63" x14ac:dyDescent="0.25">
      <c r="A137" s="4" t="s">
        <v>235</v>
      </c>
      <c r="B137" s="12" t="s">
        <v>236</v>
      </c>
      <c r="C137" s="13">
        <v>0</v>
      </c>
      <c r="D137" s="14">
        <v>17819.7</v>
      </c>
      <c r="E137" s="14">
        <v>0</v>
      </c>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c r="HC137" s="17"/>
      <c r="HD137" s="17"/>
      <c r="HE137" s="17"/>
      <c r="HF137" s="17"/>
      <c r="HG137" s="17"/>
      <c r="HH137" s="17"/>
      <c r="HI137" s="17"/>
      <c r="HJ137" s="17"/>
      <c r="HK137" s="17"/>
      <c r="HL137" s="17"/>
      <c r="HM137" s="17"/>
      <c r="HN137" s="17"/>
      <c r="HO137" s="17"/>
      <c r="HP137" s="17"/>
      <c r="HQ137" s="17"/>
      <c r="HR137" s="17"/>
      <c r="HS137" s="17"/>
      <c r="HT137" s="17"/>
      <c r="HU137" s="17"/>
      <c r="HV137" s="17"/>
      <c r="HW137" s="17"/>
      <c r="HX137" s="17"/>
      <c r="HY137" s="17"/>
      <c r="HZ137" s="17"/>
      <c r="IA137" s="17"/>
      <c r="IB137" s="17"/>
      <c r="IC137" s="17"/>
      <c r="ID137" s="17"/>
      <c r="IE137" s="17"/>
      <c r="IF137" s="17"/>
    </row>
    <row r="138" spans="1:240" s="38" customFormat="1" ht="94.5" x14ac:dyDescent="0.25">
      <c r="A138" s="4" t="s">
        <v>237</v>
      </c>
      <c r="B138" s="12" t="s">
        <v>238</v>
      </c>
      <c r="C138" s="13">
        <v>4725.3999999999996</v>
      </c>
      <c r="D138" s="14">
        <v>0</v>
      </c>
      <c r="E138" s="14">
        <v>0</v>
      </c>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c r="HC138" s="17"/>
      <c r="HD138" s="17"/>
      <c r="HE138" s="17"/>
      <c r="HF138" s="17"/>
      <c r="HG138" s="17"/>
      <c r="HH138" s="17"/>
      <c r="HI138" s="17"/>
      <c r="HJ138" s="17"/>
      <c r="HK138" s="17"/>
      <c r="HL138" s="17"/>
      <c r="HM138" s="17"/>
      <c r="HN138" s="17"/>
      <c r="HO138" s="17"/>
      <c r="HP138" s="17"/>
      <c r="HQ138" s="17"/>
      <c r="HR138" s="17"/>
      <c r="HS138" s="17"/>
      <c r="HT138" s="17"/>
      <c r="HU138" s="17"/>
      <c r="HV138" s="17"/>
      <c r="HW138" s="17"/>
      <c r="HX138" s="17"/>
      <c r="HY138" s="17"/>
      <c r="HZ138" s="17"/>
      <c r="IA138" s="17"/>
      <c r="IB138" s="17"/>
      <c r="IC138" s="17"/>
      <c r="ID138" s="17"/>
      <c r="IE138" s="17"/>
      <c r="IF138" s="17"/>
    </row>
    <row r="139" spans="1:240" s="38" customFormat="1" ht="63" x14ac:dyDescent="0.25">
      <c r="A139" s="4" t="s">
        <v>239</v>
      </c>
      <c r="B139" s="12" t="s">
        <v>240</v>
      </c>
      <c r="C139" s="13">
        <v>108141.1</v>
      </c>
      <c r="D139" s="14">
        <v>108141.1</v>
      </c>
      <c r="E139" s="14">
        <v>102950.9</v>
      </c>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c r="HC139" s="17"/>
      <c r="HD139" s="17"/>
      <c r="HE139" s="17"/>
      <c r="HF139" s="17"/>
      <c r="HG139" s="17"/>
      <c r="HH139" s="17"/>
      <c r="HI139" s="17"/>
      <c r="HJ139" s="17"/>
      <c r="HK139" s="17"/>
      <c r="HL139" s="17"/>
      <c r="HM139" s="17"/>
      <c r="HN139" s="17"/>
      <c r="HO139" s="17"/>
      <c r="HP139" s="17"/>
      <c r="HQ139" s="17"/>
      <c r="HR139" s="17"/>
      <c r="HS139" s="17"/>
      <c r="HT139" s="17"/>
      <c r="HU139" s="17"/>
      <c r="HV139" s="17"/>
      <c r="HW139" s="17"/>
      <c r="HX139" s="17"/>
      <c r="HY139" s="17"/>
      <c r="HZ139" s="17"/>
      <c r="IA139" s="17"/>
      <c r="IB139" s="17"/>
      <c r="IC139" s="17"/>
      <c r="ID139" s="17"/>
      <c r="IE139" s="17"/>
      <c r="IF139" s="17"/>
    </row>
    <row r="140" spans="1:240" ht="47.25" x14ac:dyDescent="0.25">
      <c r="A140" s="4" t="s">
        <v>241</v>
      </c>
      <c r="B140" s="10" t="s">
        <v>242</v>
      </c>
      <c r="C140" s="13">
        <v>786.9</v>
      </c>
      <c r="D140" s="14">
        <v>1046.8</v>
      </c>
      <c r="E140" s="14">
        <v>0</v>
      </c>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c r="HC140" s="17"/>
      <c r="HD140" s="17"/>
      <c r="HE140" s="17"/>
      <c r="HF140" s="17"/>
      <c r="HG140" s="17"/>
      <c r="HH140" s="17"/>
      <c r="HI140" s="17"/>
      <c r="HJ140" s="17"/>
      <c r="HK140" s="17"/>
      <c r="HL140" s="17"/>
      <c r="HM140" s="17"/>
      <c r="HN140" s="17"/>
      <c r="HO140" s="17"/>
      <c r="HP140" s="17"/>
      <c r="HQ140" s="17"/>
      <c r="HR140" s="17"/>
      <c r="HS140" s="17"/>
      <c r="HT140" s="17"/>
      <c r="HU140" s="17"/>
      <c r="HV140" s="17"/>
      <c r="HW140" s="17"/>
      <c r="HX140" s="17"/>
      <c r="HY140" s="17"/>
      <c r="HZ140" s="17"/>
      <c r="IA140" s="17"/>
      <c r="IB140" s="17"/>
      <c r="IC140" s="17"/>
      <c r="ID140" s="17"/>
      <c r="IE140" s="17"/>
      <c r="IF140" s="17"/>
    </row>
    <row r="141" spans="1:240" ht="31.5" x14ac:dyDescent="0.25">
      <c r="A141" s="4" t="s">
        <v>243</v>
      </c>
      <c r="B141" s="10" t="s">
        <v>244</v>
      </c>
      <c r="C141" s="13">
        <v>7094.4</v>
      </c>
      <c r="D141" s="14">
        <v>0</v>
      </c>
      <c r="E141" s="14">
        <v>0</v>
      </c>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c r="HC141" s="17"/>
      <c r="HD141" s="17"/>
      <c r="HE141" s="17"/>
      <c r="HF141" s="17"/>
      <c r="HG141" s="17"/>
      <c r="HH141" s="17"/>
      <c r="HI141" s="17"/>
      <c r="HJ141" s="17"/>
      <c r="HK141" s="17"/>
      <c r="HL141" s="17"/>
      <c r="HM141" s="17"/>
      <c r="HN141" s="17"/>
      <c r="HO141" s="17"/>
      <c r="HP141" s="17"/>
      <c r="HQ141" s="17"/>
      <c r="HR141" s="17"/>
      <c r="HS141" s="17"/>
      <c r="HT141" s="17"/>
      <c r="HU141" s="17"/>
      <c r="HV141" s="17"/>
      <c r="HW141" s="17"/>
      <c r="HX141" s="17"/>
      <c r="HY141" s="17"/>
      <c r="HZ141" s="17"/>
      <c r="IA141" s="17"/>
      <c r="IB141" s="17"/>
      <c r="IC141" s="17"/>
      <c r="ID141" s="17"/>
      <c r="IE141" s="17"/>
      <c r="IF141" s="17"/>
    </row>
    <row r="142" spans="1:240" s="38" customFormat="1" ht="31.5" x14ac:dyDescent="0.25">
      <c r="A142" s="4" t="s">
        <v>245</v>
      </c>
      <c r="B142" s="10" t="s">
        <v>246</v>
      </c>
      <c r="C142" s="13">
        <v>1921.9</v>
      </c>
      <c r="D142" s="14">
        <v>0</v>
      </c>
      <c r="E142" s="14">
        <v>0</v>
      </c>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c r="HC142" s="17"/>
      <c r="HD142" s="17"/>
      <c r="HE142" s="17"/>
      <c r="HF142" s="17"/>
      <c r="HG142" s="17"/>
      <c r="HH142" s="17"/>
      <c r="HI142" s="17"/>
      <c r="HJ142" s="17"/>
      <c r="HK142" s="17"/>
      <c r="HL142" s="17"/>
      <c r="HM142" s="17"/>
      <c r="HN142" s="17"/>
      <c r="HO142" s="17"/>
      <c r="HP142" s="17"/>
      <c r="HQ142" s="17"/>
      <c r="HR142" s="17"/>
      <c r="HS142" s="17"/>
      <c r="HT142" s="17"/>
      <c r="HU142" s="17"/>
      <c r="HV142" s="17"/>
      <c r="HW142" s="17"/>
      <c r="HX142" s="17"/>
      <c r="HY142" s="17"/>
      <c r="HZ142" s="17"/>
      <c r="IA142" s="17"/>
      <c r="IB142" s="17"/>
      <c r="IC142" s="17"/>
      <c r="ID142" s="17"/>
      <c r="IE142" s="17"/>
      <c r="IF142" s="17"/>
    </row>
    <row r="143" spans="1:240" s="38" customFormat="1" ht="63" x14ac:dyDescent="0.25">
      <c r="A143" s="48" t="s">
        <v>247</v>
      </c>
      <c r="B143" s="12" t="s">
        <v>248</v>
      </c>
      <c r="C143" s="13">
        <v>808.3</v>
      </c>
      <c r="D143" s="14">
        <v>808.3</v>
      </c>
      <c r="E143" s="14">
        <v>809.3</v>
      </c>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c r="HC143" s="17"/>
      <c r="HD143" s="17"/>
      <c r="HE143" s="17"/>
      <c r="HF143" s="17"/>
      <c r="HG143" s="17"/>
      <c r="HH143" s="17"/>
      <c r="HI143" s="17"/>
      <c r="HJ143" s="17"/>
      <c r="HK143" s="17"/>
      <c r="HL143" s="17"/>
      <c r="HM143" s="17"/>
      <c r="HN143" s="17"/>
      <c r="HO143" s="17"/>
      <c r="HP143" s="17"/>
      <c r="HQ143" s="17"/>
      <c r="HR143" s="17"/>
      <c r="HS143" s="17"/>
      <c r="HT143" s="17"/>
      <c r="HU143" s="17"/>
      <c r="HV143" s="17"/>
      <c r="HW143" s="17"/>
      <c r="HX143" s="17"/>
      <c r="HY143" s="17"/>
      <c r="HZ143" s="17"/>
      <c r="IA143" s="17"/>
      <c r="IB143" s="17"/>
      <c r="IC143" s="17"/>
      <c r="ID143" s="17"/>
      <c r="IE143" s="17"/>
      <c r="IF143" s="17"/>
    </row>
    <row r="144" spans="1:240" s="38" customFormat="1" ht="63" x14ac:dyDescent="0.25">
      <c r="A144" s="48" t="s">
        <v>247</v>
      </c>
      <c r="B144" s="49" t="s">
        <v>249</v>
      </c>
      <c r="C144" s="13">
        <v>0</v>
      </c>
      <c r="D144" s="14">
        <v>0</v>
      </c>
      <c r="E144" s="14">
        <v>3777</v>
      </c>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c r="HC144" s="17"/>
      <c r="HD144" s="17"/>
      <c r="HE144" s="17"/>
      <c r="HF144" s="17"/>
      <c r="HG144" s="17"/>
      <c r="HH144" s="17"/>
      <c r="HI144" s="17"/>
      <c r="HJ144" s="17"/>
      <c r="HK144" s="17"/>
      <c r="HL144" s="17"/>
      <c r="HM144" s="17"/>
      <c r="HN144" s="17"/>
      <c r="HO144" s="17"/>
      <c r="HP144" s="17"/>
      <c r="HQ144" s="17"/>
      <c r="HR144" s="17"/>
      <c r="HS144" s="17"/>
      <c r="HT144" s="17"/>
      <c r="HU144" s="17"/>
      <c r="HV144" s="17"/>
      <c r="HW144" s="17"/>
      <c r="HX144" s="17"/>
      <c r="HY144" s="17"/>
      <c r="HZ144" s="17"/>
      <c r="IA144" s="17"/>
      <c r="IB144" s="17"/>
      <c r="IC144" s="17"/>
      <c r="ID144" s="17"/>
      <c r="IE144" s="17"/>
      <c r="IF144" s="17"/>
    </row>
    <row r="145" spans="1:240" s="38" customFormat="1" ht="47.25" x14ac:dyDescent="0.25">
      <c r="A145" s="48" t="s">
        <v>247</v>
      </c>
      <c r="B145" s="50" t="s">
        <v>250</v>
      </c>
      <c r="C145" s="13">
        <v>63.3</v>
      </c>
      <c r="D145" s="14">
        <v>0</v>
      </c>
      <c r="E145" s="14">
        <v>0</v>
      </c>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c r="HC145" s="17"/>
      <c r="HD145" s="17"/>
      <c r="HE145" s="17"/>
      <c r="HF145" s="17"/>
      <c r="HG145" s="17"/>
      <c r="HH145" s="17"/>
      <c r="HI145" s="17"/>
      <c r="HJ145" s="17"/>
      <c r="HK145" s="17"/>
      <c r="HL145" s="17"/>
      <c r="HM145" s="17"/>
      <c r="HN145" s="17"/>
      <c r="HO145" s="17"/>
      <c r="HP145" s="17"/>
      <c r="HQ145" s="17"/>
      <c r="HR145" s="17"/>
      <c r="HS145" s="17"/>
      <c r="HT145" s="17"/>
      <c r="HU145" s="17"/>
      <c r="HV145" s="17"/>
      <c r="HW145" s="17"/>
      <c r="HX145" s="17"/>
      <c r="HY145" s="17"/>
      <c r="HZ145" s="17"/>
      <c r="IA145" s="17"/>
      <c r="IB145" s="17"/>
      <c r="IC145" s="17"/>
      <c r="ID145" s="17"/>
      <c r="IE145" s="17"/>
      <c r="IF145" s="17"/>
    </row>
    <row r="146" spans="1:240" s="38" customFormat="1" ht="31.5" x14ac:dyDescent="0.25">
      <c r="A146" s="51" t="s">
        <v>251</v>
      </c>
      <c r="B146" s="29" t="s">
        <v>252</v>
      </c>
      <c r="C146" s="13">
        <v>58937.8</v>
      </c>
      <c r="D146" s="14">
        <v>65150.1</v>
      </c>
      <c r="E146" s="14">
        <v>0</v>
      </c>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c r="HP146" s="17"/>
      <c r="HQ146" s="17"/>
      <c r="HR146" s="17"/>
      <c r="HS146" s="17"/>
      <c r="HT146" s="17"/>
      <c r="HU146" s="17"/>
      <c r="HV146" s="17"/>
      <c r="HW146" s="17"/>
      <c r="HX146" s="17"/>
      <c r="HY146" s="17"/>
      <c r="HZ146" s="17"/>
      <c r="IA146" s="17"/>
      <c r="IB146" s="17"/>
      <c r="IC146" s="17"/>
      <c r="ID146" s="17"/>
      <c r="IE146" s="17"/>
      <c r="IF146" s="17"/>
    </row>
    <row r="147" spans="1:240" s="38" customFormat="1" ht="31.5" x14ac:dyDescent="0.25">
      <c r="A147" s="51" t="s">
        <v>253</v>
      </c>
      <c r="B147" s="29" t="s">
        <v>254</v>
      </c>
      <c r="C147" s="13">
        <v>133053.29999999999</v>
      </c>
      <c r="D147" s="14">
        <v>0</v>
      </c>
      <c r="E147" s="14">
        <v>0</v>
      </c>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c r="HC147" s="17"/>
      <c r="HD147" s="17"/>
      <c r="HE147" s="17"/>
      <c r="HF147" s="17"/>
      <c r="HG147" s="17"/>
      <c r="HH147" s="17"/>
      <c r="HI147" s="17"/>
      <c r="HJ147" s="17"/>
      <c r="HK147" s="17"/>
      <c r="HL147" s="17"/>
      <c r="HM147" s="17"/>
      <c r="HN147" s="17"/>
      <c r="HO147" s="17"/>
      <c r="HP147" s="17"/>
      <c r="HQ147" s="17"/>
      <c r="HR147" s="17"/>
      <c r="HS147" s="17"/>
      <c r="HT147" s="17"/>
      <c r="HU147" s="17"/>
      <c r="HV147" s="17"/>
      <c r="HW147" s="17"/>
      <c r="HX147" s="17"/>
      <c r="HY147" s="17"/>
      <c r="HZ147" s="17"/>
      <c r="IA147" s="17"/>
      <c r="IB147" s="17"/>
      <c r="IC147" s="17"/>
      <c r="ID147" s="17"/>
      <c r="IE147" s="17"/>
      <c r="IF147" s="17"/>
    </row>
    <row r="148" spans="1:240" s="38" customFormat="1" ht="47.25" x14ac:dyDescent="0.25">
      <c r="A148" s="4" t="s">
        <v>255</v>
      </c>
      <c r="B148" s="10" t="s">
        <v>256</v>
      </c>
      <c r="C148" s="13">
        <v>0</v>
      </c>
      <c r="D148" s="14">
        <v>23151.8</v>
      </c>
      <c r="E148" s="14">
        <v>23151.8</v>
      </c>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c r="HC148" s="17"/>
      <c r="HD148" s="17"/>
      <c r="HE148" s="17"/>
      <c r="HF148" s="17"/>
      <c r="HG148" s="17"/>
      <c r="HH148" s="17"/>
      <c r="HI148" s="17"/>
      <c r="HJ148" s="17"/>
      <c r="HK148" s="17"/>
      <c r="HL148" s="17"/>
      <c r="HM148" s="17"/>
      <c r="HN148" s="17"/>
      <c r="HO148" s="17"/>
      <c r="HP148" s="17"/>
      <c r="HQ148" s="17"/>
      <c r="HR148" s="17"/>
      <c r="HS148" s="17"/>
      <c r="HT148" s="17"/>
      <c r="HU148" s="17"/>
      <c r="HV148" s="17"/>
      <c r="HW148" s="17"/>
      <c r="HX148" s="17"/>
      <c r="HY148" s="17"/>
      <c r="HZ148" s="17"/>
      <c r="IA148" s="17"/>
      <c r="IB148" s="17"/>
      <c r="IC148" s="17"/>
      <c r="ID148" s="17"/>
      <c r="IE148" s="17"/>
      <c r="IF148" s="17"/>
    </row>
    <row r="149" spans="1:240" s="38" customFormat="1" ht="63" x14ac:dyDescent="0.25">
      <c r="A149" s="4" t="s">
        <v>255</v>
      </c>
      <c r="B149" s="10" t="s">
        <v>257</v>
      </c>
      <c r="C149" s="13">
        <v>0</v>
      </c>
      <c r="D149" s="14">
        <v>0</v>
      </c>
      <c r="E149" s="14">
        <v>0</v>
      </c>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c r="HC149" s="17"/>
      <c r="HD149" s="17"/>
      <c r="HE149" s="17"/>
      <c r="HF149" s="17"/>
      <c r="HG149" s="17"/>
      <c r="HH149" s="17"/>
      <c r="HI149" s="17"/>
      <c r="HJ149" s="17"/>
      <c r="HK149" s="17"/>
      <c r="HL149" s="17"/>
      <c r="HM149" s="17"/>
      <c r="HN149" s="17"/>
      <c r="HO149" s="17"/>
      <c r="HP149" s="17"/>
      <c r="HQ149" s="17"/>
      <c r="HR149" s="17"/>
      <c r="HS149" s="17"/>
      <c r="HT149" s="17"/>
      <c r="HU149" s="17"/>
      <c r="HV149" s="17"/>
      <c r="HW149" s="17"/>
      <c r="HX149" s="17"/>
      <c r="HY149" s="17"/>
      <c r="HZ149" s="17"/>
      <c r="IA149" s="17"/>
      <c r="IB149" s="17"/>
      <c r="IC149" s="17"/>
      <c r="ID149" s="17"/>
      <c r="IE149" s="17"/>
      <c r="IF149" s="17"/>
    </row>
    <row r="150" spans="1:240" s="38" customFormat="1" ht="63" x14ac:dyDescent="0.25">
      <c r="A150" s="4" t="s">
        <v>255</v>
      </c>
      <c r="B150" s="10" t="s">
        <v>258</v>
      </c>
      <c r="C150" s="13">
        <v>135038.29999999999</v>
      </c>
      <c r="D150" s="14">
        <v>0</v>
      </c>
      <c r="E150" s="14">
        <v>0</v>
      </c>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c r="HC150" s="17"/>
      <c r="HD150" s="17"/>
      <c r="HE150" s="17"/>
      <c r="HF150" s="17"/>
      <c r="HG150" s="17"/>
      <c r="HH150" s="17"/>
      <c r="HI150" s="17"/>
      <c r="HJ150" s="17"/>
      <c r="HK150" s="17"/>
      <c r="HL150" s="17"/>
      <c r="HM150" s="17"/>
      <c r="HN150" s="17"/>
      <c r="HO150" s="17"/>
      <c r="HP150" s="17"/>
      <c r="HQ150" s="17"/>
      <c r="HR150" s="17"/>
      <c r="HS150" s="17"/>
      <c r="HT150" s="17"/>
      <c r="HU150" s="17"/>
      <c r="HV150" s="17"/>
      <c r="HW150" s="17"/>
      <c r="HX150" s="17"/>
      <c r="HY150" s="17"/>
      <c r="HZ150" s="17"/>
      <c r="IA150" s="17"/>
      <c r="IB150" s="17"/>
      <c r="IC150" s="17"/>
      <c r="ID150" s="17"/>
      <c r="IE150" s="17"/>
      <c r="IF150" s="17"/>
    </row>
    <row r="151" spans="1:240" s="38" customFormat="1" ht="31.5" x14ac:dyDescent="0.25">
      <c r="A151" s="51" t="s">
        <v>259</v>
      </c>
      <c r="B151" s="12" t="s">
        <v>260</v>
      </c>
      <c r="C151" s="13">
        <v>0</v>
      </c>
      <c r="D151" s="14">
        <v>0</v>
      </c>
      <c r="E151" s="14">
        <v>0</v>
      </c>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c r="HC151" s="17"/>
      <c r="HD151" s="17"/>
      <c r="HE151" s="17"/>
      <c r="HF151" s="17"/>
      <c r="HG151" s="17"/>
      <c r="HH151" s="17"/>
      <c r="HI151" s="17"/>
      <c r="HJ151" s="17"/>
      <c r="HK151" s="17"/>
      <c r="HL151" s="17"/>
      <c r="HM151" s="17"/>
      <c r="HN151" s="17"/>
      <c r="HO151" s="17"/>
      <c r="HP151" s="17"/>
      <c r="HQ151" s="17"/>
      <c r="HR151" s="17"/>
      <c r="HS151" s="17"/>
      <c r="HT151" s="17"/>
      <c r="HU151" s="17"/>
      <c r="HV151" s="17"/>
      <c r="HW151" s="17"/>
      <c r="HX151" s="17"/>
      <c r="HY151" s="17"/>
      <c r="HZ151" s="17"/>
      <c r="IA151" s="17"/>
      <c r="IB151" s="17"/>
      <c r="IC151" s="17"/>
      <c r="ID151" s="17"/>
      <c r="IE151" s="17"/>
      <c r="IF151" s="17"/>
    </row>
    <row r="152" spans="1:240" s="38" customFormat="1" ht="63" x14ac:dyDescent="0.25">
      <c r="A152" s="52" t="s">
        <v>259</v>
      </c>
      <c r="B152" s="53" t="s">
        <v>261</v>
      </c>
      <c r="C152" s="13">
        <v>12689.8</v>
      </c>
      <c r="D152" s="14">
        <v>0</v>
      </c>
      <c r="E152" s="14">
        <v>0</v>
      </c>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c r="FQ152" s="17"/>
      <c r="FR152" s="17"/>
      <c r="FS152" s="17"/>
      <c r="FT152" s="17"/>
      <c r="FU152" s="17"/>
      <c r="FV152" s="17"/>
      <c r="FW152" s="17"/>
      <c r="FX152" s="17"/>
      <c r="FY152" s="17"/>
      <c r="FZ152" s="17"/>
      <c r="GA152" s="17"/>
      <c r="GB152" s="17"/>
      <c r="GC152" s="17"/>
      <c r="GD152" s="17"/>
      <c r="GE152" s="17"/>
      <c r="GF152" s="17"/>
      <c r="GG152" s="17"/>
      <c r="GH152" s="17"/>
      <c r="GI152" s="17"/>
      <c r="GJ152" s="17"/>
      <c r="GK152" s="17"/>
      <c r="GL152" s="17"/>
      <c r="GM152" s="17"/>
      <c r="GN152" s="17"/>
      <c r="GO152" s="17"/>
      <c r="GP152" s="17"/>
      <c r="GQ152" s="17"/>
      <c r="GR152" s="17"/>
      <c r="GS152" s="17"/>
      <c r="GT152" s="17"/>
      <c r="GU152" s="17"/>
      <c r="GV152" s="17"/>
      <c r="GW152" s="17"/>
      <c r="GX152" s="17"/>
      <c r="GY152" s="17"/>
      <c r="GZ152" s="17"/>
      <c r="HA152" s="17"/>
      <c r="HB152" s="17"/>
      <c r="HC152" s="17"/>
      <c r="HD152" s="17"/>
      <c r="HE152" s="17"/>
      <c r="HF152" s="17"/>
      <c r="HG152" s="17"/>
      <c r="HH152" s="17"/>
      <c r="HI152" s="17"/>
      <c r="HJ152" s="17"/>
      <c r="HK152" s="17"/>
      <c r="HL152" s="17"/>
      <c r="HM152" s="17"/>
      <c r="HN152" s="17"/>
      <c r="HO152" s="17"/>
      <c r="HP152" s="17"/>
      <c r="HQ152" s="17"/>
      <c r="HR152" s="17"/>
      <c r="HS152" s="17"/>
      <c r="HT152" s="17"/>
      <c r="HU152" s="17"/>
      <c r="HV152" s="17"/>
      <c r="HW152" s="17"/>
      <c r="HX152" s="17"/>
      <c r="HY152" s="17"/>
      <c r="HZ152" s="17"/>
      <c r="IA152" s="17"/>
      <c r="IB152" s="17"/>
      <c r="IC152" s="17"/>
      <c r="ID152" s="17"/>
      <c r="IE152" s="17"/>
      <c r="IF152" s="17"/>
    </row>
    <row r="153" spans="1:240" s="38" customFormat="1" ht="63" x14ac:dyDescent="0.25">
      <c r="A153" s="51" t="s">
        <v>259</v>
      </c>
      <c r="B153" s="12" t="s">
        <v>262</v>
      </c>
      <c r="C153" s="13">
        <v>100000</v>
      </c>
      <c r="D153" s="14">
        <v>100000</v>
      </c>
      <c r="E153" s="14">
        <v>100000</v>
      </c>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c r="HB153" s="17"/>
      <c r="HC153" s="17"/>
      <c r="HD153" s="17"/>
      <c r="HE153" s="17"/>
      <c r="HF153" s="17"/>
      <c r="HG153" s="17"/>
      <c r="HH153" s="17"/>
      <c r="HI153" s="17"/>
      <c r="HJ153" s="17"/>
      <c r="HK153" s="17"/>
      <c r="HL153" s="17"/>
      <c r="HM153" s="17"/>
      <c r="HN153" s="17"/>
      <c r="HO153" s="17"/>
      <c r="HP153" s="17"/>
      <c r="HQ153" s="17"/>
      <c r="HR153" s="17"/>
      <c r="HS153" s="17"/>
      <c r="HT153" s="17"/>
      <c r="HU153" s="17"/>
      <c r="HV153" s="17"/>
      <c r="HW153" s="17"/>
      <c r="HX153" s="17"/>
      <c r="HY153" s="17"/>
      <c r="HZ153" s="17"/>
      <c r="IA153" s="17"/>
      <c r="IB153" s="17"/>
      <c r="IC153" s="17"/>
      <c r="ID153" s="17"/>
      <c r="IE153" s="17"/>
      <c r="IF153" s="17"/>
    </row>
    <row r="154" spans="1:240" s="38" customFormat="1" ht="63" x14ac:dyDescent="0.25">
      <c r="A154" s="51" t="s">
        <v>259</v>
      </c>
      <c r="B154" s="12" t="s">
        <v>263</v>
      </c>
      <c r="C154" s="13">
        <v>5000</v>
      </c>
      <c r="D154" s="14">
        <v>5000</v>
      </c>
      <c r="E154" s="14">
        <v>5000</v>
      </c>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c r="HC154" s="17"/>
      <c r="HD154" s="17"/>
      <c r="HE154" s="17"/>
      <c r="HF154" s="17"/>
      <c r="HG154" s="17"/>
      <c r="HH154" s="17"/>
      <c r="HI154" s="17"/>
      <c r="HJ154" s="17"/>
      <c r="HK154" s="17"/>
      <c r="HL154" s="17"/>
      <c r="HM154" s="17"/>
      <c r="HN154" s="17"/>
      <c r="HO154" s="17"/>
      <c r="HP154" s="17"/>
      <c r="HQ154" s="17"/>
      <c r="HR154" s="17"/>
      <c r="HS154" s="17"/>
      <c r="HT154" s="17"/>
      <c r="HU154" s="17"/>
      <c r="HV154" s="17"/>
      <c r="HW154" s="17"/>
      <c r="HX154" s="17"/>
      <c r="HY154" s="17"/>
      <c r="HZ154" s="17"/>
      <c r="IA154" s="17"/>
      <c r="IB154" s="17"/>
      <c r="IC154" s="17"/>
      <c r="ID154" s="17"/>
      <c r="IE154" s="17"/>
      <c r="IF154" s="17"/>
    </row>
    <row r="155" spans="1:240" s="38" customFormat="1" ht="110.25" x14ac:dyDescent="0.25">
      <c r="A155" s="51" t="s">
        <v>259</v>
      </c>
      <c r="B155" s="12" t="s">
        <v>264</v>
      </c>
      <c r="C155" s="13">
        <v>72345.3</v>
      </c>
      <c r="D155" s="14">
        <v>68728</v>
      </c>
      <c r="E155" s="14">
        <v>65110.7</v>
      </c>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c r="HB155" s="17"/>
      <c r="HC155" s="17"/>
      <c r="HD155" s="17"/>
      <c r="HE155" s="17"/>
      <c r="HF155" s="17"/>
      <c r="HG155" s="17"/>
      <c r="HH155" s="17"/>
      <c r="HI155" s="17"/>
      <c r="HJ155" s="17"/>
      <c r="HK155" s="17"/>
      <c r="HL155" s="17"/>
      <c r="HM155" s="17"/>
      <c r="HN155" s="17"/>
      <c r="HO155" s="17"/>
      <c r="HP155" s="17"/>
      <c r="HQ155" s="17"/>
      <c r="HR155" s="17"/>
      <c r="HS155" s="17"/>
      <c r="HT155" s="17"/>
      <c r="HU155" s="17"/>
      <c r="HV155" s="17"/>
      <c r="HW155" s="17"/>
      <c r="HX155" s="17"/>
      <c r="HY155" s="17"/>
      <c r="HZ155" s="17"/>
      <c r="IA155" s="17"/>
      <c r="IB155" s="17"/>
      <c r="IC155" s="17"/>
      <c r="ID155" s="17"/>
      <c r="IE155" s="17"/>
      <c r="IF155" s="17"/>
    </row>
    <row r="156" spans="1:240" s="38" customFormat="1" ht="47.25" x14ac:dyDescent="0.25">
      <c r="A156" s="51" t="s">
        <v>259</v>
      </c>
      <c r="B156" s="12" t="s">
        <v>265</v>
      </c>
      <c r="C156" s="13">
        <v>0</v>
      </c>
      <c r="D156" s="14">
        <v>6984.9</v>
      </c>
      <c r="E156" s="14">
        <v>6992.7</v>
      </c>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c r="HC156" s="17"/>
      <c r="HD156" s="17"/>
      <c r="HE156" s="17"/>
      <c r="HF156" s="17"/>
      <c r="HG156" s="17"/>
      <c r="HH156" s="17"/>
      <c r="HI156" s="17"/>
      <c r="HJ156" s="17"/>
      <c r="HK156" s="17"/>
      <c r="HL156" s="17"/>
      <c r="HM156" s="17"/>
      <c r="HN156" s="17"/>
      <c r="HO156" s="17"/>
      <c r="HP156" s="17"/>
      <c r="HQ156" s="17"/>
      <c r="HR156" s="17"/>
      <c r="HS156" s="17"/>
      <c r="HT156" s="17"/>
      <c r="HU156" s="17"/>
      <c r="HV156" s="17"/>
      <c r="HW156" s="17"/>
      <c r="HX156" s="17"/>
      <c r="HY156" s="17"/>
      <c r="HZ156" s="17"/>
      <c r="IA156" s="17"/>
      <c r="IB156" s="17"/>
      <c r="IC156" s="17"/>
      <c r="ID156" s="17"/>
      <c r="IE156" s="17"/>
      <c r="IF156" s="17"/>
    </row>
    <row r="157" spans="1:240" s="38" customFormat="1" ht="110.25" x14ac:dyDescent="0.25">
      <c r="A157" s="51" t="s">
        <v>259</v>
      </c>
      <c r="B157" s="10" t="s">
        <v>266</v>
      </c>
      <c r="C157" s="13">
        <v>170000</v>
      </c>
      <c r="D157" s="14">
        <v>0</v>
      </c>
      <c r="E157" s="14">
        <v>25697</v>
      </c>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c r="FQ157" s="17"/>
      <c r="FR157" s="17"/>
      <c r="FS157" s="17"/>
      <c r="FT157" s="17"/>
      <c r="FU157" s="17"/>
      <c r="FV157" s="17"/>
      <c r="FW157" s="17"/>
      <c r="FX157" s="17"/>
      <c r="FY157" s="17"/>
      <c r="FZ157" s="17"/>
      <c r="GA157" s="17"/>
      <c r="GB157" s="17"/>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c r="HB157" s="17"/>
      <c r="HC157" s="17"/>
      <c r="HD157" s="17"/>
      <c r="HE157" s="17"/>
      <c r="HF157" s="17"/>
      <c r="HG157" s="17"/>
      <c r="HH157" s="17"/>
      <c r="HI157" s="17"/>
      <c r="HJ157" s="17"/>
      <c r="HK157" s="17"/>
      <c r="HL157" s="17"/>
      <c r="HM157" s="17"/>
      <c r="HN157" s="17"/>
      <c r="HO157" s="17"/>
      <c r="HP157" s="17"/>
      <c r="HQ157" s="17"/>
      <c r="HR157" s="17"/>
      <c r="HS157" s="17"/>
      <c r="HT157" s="17"/>
      <c r="HU157" s="17"/>
      <c r="HV157" s="17"/>
      <c r="HW157" s="17"/>
      <c r="HX157" s="17"/>
      <c r="HY157" s="17"/>
      <c r="HZ157" s="17"/>
      <c r="IA157" s="17"/>
      <c r="IB157" s="17"/>
      <c r="IC157" s="17"/>
      <c r="ID157" s="17"/>
      <c r="IE157" s="17"/>
      <c r="IF157" s="17"/>
    </row>
    <row r="158" spans="1:240" s="38" customFormat="1" ht="31.5" x14ac:dyDescent="0.25">
      <c r="A158" s="51" t="s">
        <v>259</v>
      </c>
      <c r="B158" s="10" t="s">
        <v>267</v>
      </c>
      <c r="C158" s="13">
        <v>28900</v>
      </c>
      <c r="D158" s="14">
        <v>0</v>
      </c>
      <c r="E158" s="14">
        <v>0</v>
      </c>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c r="HB158" s="17"/>
      <c r="HC158" s="17"/>
      <c r="HD158" s="17"/>
      <c r="HE158" s="17"/>
      <c r="HF158" s="17"/>
      <c r="HG158" s="17"/>
      <c r="HH158" s="17"/>
      <c r="HI158" s="17"/>
      <c r="HJ158" s="17"/>
      <c r="HK158" s="17"/>
      <c r="HL158" s="17"/>
      <c r="HM158" s="17"/>
      <c r="HN158" s="17"/>
      <c r="HO158" s="17"/>
      <c r="HP158" s="17"/>
      <c r="HQ158" s="17"/>
      <c r="HR158" s="17"/>
      <c r="HS158" s="17"/>
      <c r="HT158" s="17"/>
      <c r="HU158" s="17"/>
      <c r="HV158" s="17"/>
      <c r="HW158" s="17"/>
      <c r="HX158" s="17"/>
      <c r="HY158" s="17"/>
      <c r="HZ158" s="17"/>
      <c r="IA158" s="17"/>
      <c r="IB158" s="17"/>
      <c r="IC158" s="17"/>
      <c r="ID158" s="17"/>
      <c r="IE158" s="17"/>
      <c r="IF158" s="17"/>
    </row>
    <row r="159" spans="1:240" ht="47.25" x14ac:dyDescent="0.25">
      <c r="A159" s="4" t="s">
        <v>268</v>
      </c>
      <c r="B159" s="12" t="s">
        <v>269</v>
      </c>
      <c r="C159" s="13">
        <v>24331.9</v>
      </c>
      <c r="D159" s="13">
        <v>24331.9</v>
      </c>
      <c r="E159" s="13">
        <v>24331.9</v>
      </c>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c r="HC159" s="17"/>
      <c r="HD159" s="17"/>
      <c r="HE159" s="17"/>
      <c r="HF159" s="17"/>
      <c r="HG159" s="17"/>
      <c r="HH159" s="17"/>
      <c r="HI159" s="17"/>
      <c r="HJ159" s="17"/>
      <c r="HK159" s="17"/>
      <c r="HL159" s="17"/>
      <c r="HM159" s="17"/>
      <c r="HN159" s="17"/>
      <c r="HO159" s="17"/>
      <c r="HP159" s="17"/>
      <c r="HQ159" s="17"/>
      <c r="HR159" s="17"/>
      <c r="HS159" s="17"/>
      <c r="HT159" s="17"/>
      <c r="HU159" s="17"/>
      <c r="HV159" s="17"/>
      <c r="HW159" s="17"/>
      <c r="HX159" s="17"/>
      <c r="HY159" s="17"/>
      <c r="HZ159" s="17"/>
      <c r="IA159" s="17"/>
      <c r="IB159" s="17"/>
      <c r="IC159" s="17"/>
      <c r="ID159" s="17"/>
      <c r="IE159" s="17"/>
      <c r="IF159" s="17"/>
    </row>
    <row r="160" spans="1:240" s="38" customFormat="1" ht="47.25" x14ac:dyDescent="0.25">
      <c r="A160" s="4" t="s">
        <v>270</v>
      </c>
      <c r="B160" s="10" t="s">
        <v>271</v>
      </c>
      <c r="C160" s="13">
        <v>1584.9</v>
      </c>
      <c r="D160" s="13">
        <v>1584.9</v>
      </c>
      <c r="E160" s="13">
        <v>1584.9</v>
      </c>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c r="FQ160" s="17"/>
      <c r="FR160" s="17"/>
      <c r="FS160" s="17"/>
      <c r="FT160" s="17"/>
      <c r="FU160" s="17"/>
      <c r="FV160" s="17"/>
      <c r="FW160" s="17"/>
      <c r="FX160" s="17"/>
      <c r="FY160" s="17"/>
      <c r="FZ160" s="17"/>
      <c r="GA160" s="17"/>
      <c r="GB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c r="HB160" s="17"/>
      <c r="HC160" s="17"/>
      <c r="HD160" s="17"/>
      <c r="HE160" s="17"/>
      <c r="HF160" s="17"/>
      <c r="HG160" s="17"/>
      <c r="HH160" s="17"/>
      <c r="HI160" s="17"/>
      <c r="HJ160" s="17"/>
      <c r="HK160" s="17"/>
      <c r="HL160" s="17"/>
      <c r="HM160" s="17"/>
      <c r="HN160" s="17"/>
      <c r="HO160" s="17"/>
      <c r="HP160" s="17"/>
      <c r="HQ160" s="17"/>
      <c r="HR160" s="17"/>
      <c r="HS160" s="17"/>
      <c r="HT160" s="17"/>
      <c r="HU160" s="17"/>
      <c r="HV160" s="17"/>
      <c r="HW160" s="17"/>
      <c r="HX160" s="17"/>
      <c r="HY160" s="17"/>
      <c r="HZ160" s="17"/>
      <c r="IA160" s="17"/>
      <c r="IB160" s="17"/>
      <c r="IC160" s="17"/>
      <c r="ID160" s="17"/>
      <c r="IE160" s="17"/>
      <c r="IF160" s="17"/>
    </row>
    <row r="161" spans="1:240" s="38" customFormat="1" ht="63" x14ac:dyDescent="0.25">
      <c r="A161" s="4" t="s">
        <v>270</v>
      </c>
      <c r="B161" s="10" t="s">
        <v>272</v>
      </c>
      <c r="C161" s="13">
        <v>704.4</v>
      </c>
      <c r="D161" s="13">
        <v>704.4</v>
      </c>
      <c r="E161" s="13">
        <v>704.4</v>
      </c>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c r="HC161" s="17"/>
      <c r="HD161" s="17"/>
      <c r="HE161" s="17"/>
      <c r="HF161" s="17"/>
      <c r="HG161" s="17"/>
      <c r="HH161" s="17"/>
      <c r="HI161" s="17"/>
      <c r="HJ161" s="17"/>
      <c r="HK161" s="17"/>
      <c r="HL161" s="17"/>
      <c r="HM161" s="17"/>
      <c r="HN161" s="17"/>
      <c r="HO161" s="17"/>
      <c r="HP161" s="17"/>
      <c r="HQ161" s="17"/>
      <c r="HR161" s="17"/>
      <c r="HS161" s="17"/>
      <c r="HT161" s="17"/>
      <c r="HU161" s="17"/>
      <c r="HV161" s="17"/>
      <c r="HW161" s="17"/>
      <c r="HX161" s="17"/>
      <c r="HY161" s="17"/>
      <c r="HZ161" s="17"/>
      <c r="IA161" s="17"/>
      <c r="IB161" s="17"/>
      <c r="IC161" s="17"/>
      <c r="ID161" s="17"/>
      <c r="IE161" s="17"/>
      <c r="IF161" s="17"/>
    </row>
    <row r="162" spans="1:240" s="38" customFormat="1" ht="47.25" x14ac:dyDescent="0.25">
      <c r="A162" s="4" t="s">
        <v>270</v>
      </c>
      <c r="B162" s="10" t="s">
        <v>273</v>
      </c>
      <c r="C162" s="13">
        <v>880.5</v>
      </c>
      <c r="D162" s="13">
        <v>880.5</v>
      </c>
      <c r="E162" s="13">
        <v>880.5</v>
      </c>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c r="HC162" s="17"/>
      <c r="HD162" s="17"/>
      <c r="HE162" s="17"/>
      <c r="HF162" s="17"/>
      <c r="HG162" s="17"/>
      <c r="HH162" s="17"/>
      <c r="HI162" s="17"/>
      <c r="HJ162" s="17"/>
      <c r="HK162" s="17"/>
      <c r="HL162" s="17"/>
      <c r="HM162" s="17"/>
      <c r="HN162" s="17"/>
      <c r="HO162" s="17"/>
      <c r="HP162" s="17"/>
      <c r="HQ162" s="17"/>
      <c r="HR162" s="17"/>
      <c r="HS162" s="17"/>
      <c r="HT162" s="17"/>
      <c r="HU162" s="17"/>
      <c r="HV162" s="17"/>
      <c r="HW162" s="17"/>
      <c r="HX162" s="17"/>
      <c r="HY162" s="17"/>
      <c r="HZ162" s="17"/>
      <c r="IA162" s="17"/>
      <c r="IB162" s="17"/>
      <c r="IC162" s="17"/>
      <c r="ID162" s="17"/>
      <c r="IE162" s="17"/>
      <c r="IF162" s="17"/>
    </row>
    <row r="163" spans="1:240" ht="47.25" x14ac:dyDescent="0.25">
      <c r="A163" s="4" t="s">
        <v>270</v>
      </c>
      <c r="B163" s="12" t="s">
        <v>274</v>
      </c>
      <c r="C163" s="13">
        <v>322.60000000000002</v>
      </c>
      <c r="D163" s="14">
        <v>322.60000000000002</v>
      </c>
      <c r="E163" s="14">
        <v>322.60000000000002</v>
      </c>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c r="HC163" s="17"/>
      <c r="HD163" s="17"/>
      <c r="HE163" s="17"/>
      <c r="HF163" s="17"/>
      <c r="HG163" s="17"/>
      <c r="HH163" s="17"/>
      <c r="HI163" s="17"/>
      <c r="HJ163" s="17"/>
      <c r="HK163" s="17"/>
      <c r="HL163" s="17"/>
      <c r="HM163" s="17"/>
      <c r="HN163" s="17"/>
      <c r="HO163" s="17"/>
      <c r="HP163" s="17"/>
      <c r="HQ163" s="17"/>
      <c r="HR163" s="17"/>
      <c r="HS163" s="17"/>
      <c r="HT163" s="17"/>
      <c r="HU163" s="17"/>
      <c r="HV163" s="17"/>
      <c r="HW163" s="17"/>
      <c r="HX163" s="17"/>
      <c r="HY163" s="17"/>
      <c r="HZ163" s="17"/>
      <c r="IA163" s="17"/>
      <c r="IB163" s="17"/>
      <c r="IC163" s="17"/>
      <c r="ID163" s="17"/>
      <c r="IE163" s="17"/>
      <c r="IF163" s="17"/>
    </row>
    <row r="164" spans="1:240" s="38" customFormat="1" ht="63" x14ac:dyDescent="0.25">
      <c r="A164" s="4" t="s">
        <v>270</v>
      </c>
      <c r="B164" s="12" t="s">
        <v>275</v>
      </c>
      <c r="C164" s="13">
        <v>880.5</v>
      </c>
      <c r="D164" s="13">
        <v>880.5</v>
      </c>
      <c r="E164" s="13">
        <v>880.5</v>
      </c>
      <c r="F164" s="3"/>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c r="HC164" s="17"/>
      <c r="HD164" s="17"/>
      <c r="HE164" s="17"/>
      <c r="HF164" s="17"/>
      <c r="HG164" s="17"/>
      <c r="HH164" s="17"/>
      <c r="HI164" s="17"/>
      <c r="HJ164" s="17"/>
      <c r="HK164" s="17"/>
      <c r="HL164" s="17"/>
      <c r="HM164" s="17"/>
      <c r="HN164" s="17"/>
      <c r="HO164" s="17"/>
      <c r="HP164" s="17"/>
      <c r="HQ164" s="17"/>
      <c r="HR164" s="17"/>
      <c r="HS164" s="17"/>
      <c r="HT164" s="17"/>
      <c r="HU164" s="17"/>
      <c r="HV164" s="17"/>
      <c r="HW164" s="17"/>
      <c r="HX164" s="17"/>
      <c r="HY164" s="17"/>
      <c r="HZ164" s="17"/>
      <c r="IA164" s="17"/>
      <c r="IB164" s="17"/>
      <c r="IC164" s="17"/>
      <c r="ID164" s="17"/>
      <c r="IE164" s="17"/>
      <c r="IF164" s="17"/>
    </row>
    <row r="165" spans="1:240" s="38" customFormat="1" ht="47.25" x14ac:dyDescent="0.25">
      <c r="A165" s="4" t="s">
        <v>270</v>
      </c>
      <c r="B165" s="12" t="s">
        <v>276</v>
      </c>
      <c r="C165" s="13">
        <v>4225</v>
      </c>
      <c r="D165" s="13">
        <v>2380</v>
      </c>
      <c r="E165" s="13">
        <v>2380</v>
      </c>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c r="HB165" s="17"/>
      <c r="HC165" s="17"/>
      <c r="HD165" s="17"/>
      <c r="HE165" s="17"/>
      <c r="HF165" s="17"/>
      <c r="HG165" s="17"/>
      <c r="HH165" s="17"/>
      <c r="HI165" s="17"/>
      <c r="HJ165" s="17"/>
      <c r="HK165" s="17"/>
      <c r="HL165" s="17"/>
      <c r="HM165" s="17"/>
      <c r="HN165" s="17"/>
      <c r="HO165" s="17"/>
      <c r="HP165" s="17"/>
      <c r="HQ165" s="17"/>
      <c r="HR165" s="17"/>
      <c r="HS165" s="17"/>
      <c r="HT165" s="17"/>
      <c r="HU165" s="17"/>
      <c r="HV165" s="17"/>
      <c r="HW165" s="17"/>
      <c r="HX165" s="17"/>
      <c r="HY165" s="17"/>
      <c r="HZ165" s="17"/>
      <c r="IA165" s="17"/>
      <c r="IB165" s="17"/>
      <c r="IC165" s="17"/>
      <c r="ID165" s="17"/>
      <c r="IE165" s="17"/>
      <c r="IF165" s="17"/>
    </row>
    <row r="166" spans="1:240" s="38" customFormat="1" ht="63" x14ac:dyDescent="0.25">
      <c r="A166" s="51" t="s">
        <v>270</v>
      </c>
      <c r="B166" s="12" t="s">
        <v>277</v>
      </c>
      <c r="C166" s="13">
        <v>4922.6000000000004</v>
      </c>
      <c r="D166" s="13">
        <v>4922.6000000000004</v>
      </c>
      <c r="E166" s="13">
        <v>4922.6000000000004</v>
      </c>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c r="HC166" s="17"/>
      <c r="HD166" s="17"/>
      <c r="HE166" s="17"/>
      <c r="HF166" s="17"/>
      <c r="HG166" s="17"/>
      <c r="HH166" s="17"/>
      <c r="HI166" s="17"/>
      <c r="HJ166" s="17"/>
      <c r="HK166" s="17"/>
      <c r="HL166" s="17"/>
      <c r="HM166" s="17"/>
      <c r="HN166" s="17"/>
      <c r="HO166" s="17"/>
      <c r="HP166" s="17"/>
      <c r="HQ166" s="17"/>
      <c r="HR166" s="17"/>
      <c r="HS166" s="17"/>
      <c r="HT166" s="17"/>
      <c r="HU166" s="17"/>
      <c r="HV166" s="17"/>
      <c r="HW166" s="17"/>
      <c r="HX166" s="17"/>
      <c r="HY166" s="17"/>
      <c r="HZ166" s="17"/>
      <c r="IA166" s="17"/>
      <c r="IB166" s="17"/>
      <c r="IC166" s="17"/>
      <c r="ID166" s="17"/>
      <c r="IE166" s="17"/>
      <c r="IF166" s="17"/>
    </row>
    <row r="167" spans="1:240" s="38" customFormat="1" ht="63" x14ac:dyDescent="0.25">
      <c r="A167" s="51" t="s">
        <v>270</v>
      </c>
      <c r="B167" s="12" t="s">
        <v>278</v>
      </c>
      <c r="C167" s="13">
        <v>0</v>
      </c>
      <c r="D167" s="13">
        <v>0</v>
      </c>
      <c r="E167" s="13">
        <v>49749.4</v>
      </c>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c r="HC167" s="17"/>
      <c r="HD167" s="17"/>
      <c r="HE167" s="17"/>
      <c r="HF167" s="17"/>
      <c r="HG167" s="17"/>
      <c r="HH167" s="17"/>
      <c r="HI167" s="17"/>
      <c r="HJ167" s="17"/>
      <c r="HK167" s="17"/>
      <c r="HL167" s="17"/>
      <c r="HM167" s="17"/>
      <c r="HN167" s="17"/>
      <c r="HO167" s="17"/>
      <c r="HP167" s="17"/>
      <c r="HQ167" s="17"/>
      <c r="HR167" s="17"/>
      <c r="HS167" s="17"/>
      <c r="HT167" s="17"/>
      <c r="HU167" s="17"/>
      <c r="HV167" s="17"/>
      <c r="HW167" s="17"/>
      <c r="HX167" s="17"/>
      <c r="HY167" s="17"/>
      <c r="HZ167" s="17"/>
      <c r="IA167" s="17"/>
      <c r="IB167" s="17"/>
      <c r="IC167" s="17"/>
      <c r="ID167" s="17"/>
      <c r="IE167" s="17"/>
      <c r="IF167" s="17"/>
    </row>
    <row r="168" spans="1:240" s="38" customFormat="1" ht="47.25" x14ac:dyDescent="0.25">
      <c r="A168" s="51" t="s">
        <v>270</v>
      </c>
      <c r="B168" s="12" t="s">
        <v>279</v>
      </c>
      <c r="C168" s="13">
        <v>0</v>
      </c>
      <c r="D168" s="13">
        <v>4355.5</v>
      </c>
      <c r="E168" s="13">
        <v>0</v>
      </c>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c r="HB168" s="17"/>
      <c r="HC168" s="17"/>
      <c r="HD168" s="17"/>
      <c r="HE168" s="17"/>
      <c r="HF168" s="17"/>
      <c r="HG168" s="17"/>
      <c r="HH168" s="17"/>
      <c r="HI168" s="17"/>
      <c r="HJ168" s="17"/>
      <c r="HK168" s="17"/>
      <c r="HL168" s="17"/>
      <c r="HM168" s="17"/>
      <c r="HN168" s="17"/>
      <c r="HO168" s="17"/>
      <c r="HP168" s="17"/>
      <c r="HQ168" s="17"/>
      <c r="HR168" s="17"/>
      <c r="HS168" s="17"/>
      <c r="HT168" s="17"/>
      <c r="HU168" s="17"/>
      <c r="HV168" s="17"/>
      <c r="HW168" s="17"/>
      <c r="HX168" s="17"/>
      <c r="HY168" s="17"/>
      <c r="HZ168" s="17"/>
      <c r="IA168" s="17"/>
      <c r="IB168" s="17"/>
      <c r="IC168" s="17"/>
      <c r="ID168" s="17"/>
      <c r="IE168" s="17"/>
      <c r="IF168" s="17"/>
    </row>
    <row r="169" spans="1:240" s="38" customFormat="1" ht="78.75" x14ac:dyDescent="0.25">
      <c r="A169" s="51" t="s">
        <v>270</v>
      </c>
      <c r="B169" s="12" t="s">
        <v>280</v>
      </c>
      <c r="C169" s="13">
        <v>70</v>
      </c>
      <c r="D169" s="13">
        <v>70</v>
      </c>
      <c r="E169" s="13">
        <v>70</v>
      </c>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c r="HC169" s="17"/>
      <c r="HD169" s="17"/>
      <c r="HE169" s="17"/>
      <c r="HF169" s="17"/>
      <c r="HG169" s="17"/>
      <c r="HH169" s="17"/>
      <c r="HI169" s="17"/>
      <c r="HJ169" s="17"/>
      <c r="HK169" s="17"/>
      <c r="HL169" s="17"/>
      <c r="HM169" s="17"/>
      <c r="HN169" s="17"/>
      <c r="HO169" s="17"/>
      <c r="HP169" s="17"/>
      <c r="HQ169" s="17"/>
      <c r="HR169" s="17"/>
      <c r="HS169" s="17"/>
      <c r="HT169" s="17"/>
      <c r="HU169" s="17"/>
      <c r="HV169" s="17"/>
      <c r="HW169" s="17"/>
      <c r="HX169" s="17"/>
      <c r="HY169" s="17"/>
      <c r="HZ169" s="17"/>
      <c r="IA169" s="17"/>
      <c r="IB169" s="17"/>
      <c r="IC169" s="17"/>
      <c r="ID169" s="17"/>
      <c r="IE169" s="17"/>
      <c r="IF169" s="17"/>
    </row>
    <row r="170" spans="1:240" s="38" customFormat="1" ht="94.5" x14ac:dyDescent="0.25">
      <c r="A170" s="51" t="s">
        <v>270</v>
      </c>
      <c r="B170" s="12" t="s">
        <v>238</v>
      </c>
      <c r="C170" s="13">
        <v>0</v>
      </c>
      <c r="D170" s="13">
        <v>4907.1000000000004</v>
      </c>
      <c r="E170" s="13">
        <v>0</v>
      </c>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c r="HB170" s="17"/>
      <c r="HC170" s="17"/>
      <c r="HD170" s="17"/>
      <c r="HE170" s="17"/>
      <c r="HF170" s="17"/>
      <c r="HG170" s="17"/>
      <c r="HH170" s="17"/>
      <c r="HI170" s="17"/>
      <c r="HJ170" s="17"/>
      <c r="HK170" s="17"/>
      <c r="HL170" s="17"/>
      <c r="HM170" s="17"/>
      <c r="HN170" s="17"/>
      <c r="HO170" s="17"/>
      <c r="HP170" s="17"/>
      <c r="HQ170" s="17"/>
      <c r="HR170" s="17"/>
      <c r="HS170" s="17"/>
      <c r="HT170" s="17"/>
      <c r="HU170" s="17"/>
      <c r="HV170" s="17"/>
      <c r="HW170" s="17"/>
      <c r="HX170" s="17"/>
      <c r="HY170" s="17"/>
      <c r="HZ170" s="17"/>
      <c r="IA170" s="17"/>
      <c r="IB170" s="17"/>
      <c r="IC170" s="17"/>
      <c r="ID170" s="17"/>
      <c r="IE170" s="17"/>
      <c r="IF170" s="17"/>
    </row>
    <row r="171" spans="1:240" s="38" customFormat="1" ht="31.5" x14ac:dyDescent="0.25">
      <c r="A171" s="51" t="s">
        <v>281</v>
      </c>
      <c r="B171" s="12" t="s">
        <v>282</v>
      </c>
      <c r="C171" s="13">
        <v>21644.3</v>
      </c>
      <c r="D171" s="13">
        <v>21644.3</v>
      </c>
      <c r="E171" s="13">
        <v>21644.3</v>
      </c>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c r="HB171" s="17"/>
      <c r="HC171" s="17"/>
      <c r="HD171" s="17"/>
      <c r="HE171" s="17"/>
      <c r="HF171" s="17"/>
      <c r="HG171" s="17"/>
      <c r="HH171" s="17"/>
      <c r="HI171" s="17"/>
      <c r="HJ171" s="17"/>
      <c r="HK171" s="17"/>
      <c r="HL171" s="17"/>
      <c r="HM171" s="17"/>
      <c r="HN171" s="17"/>
      <c r="HO171" s="17"/>
      <c r="HP171" s="17"/>
      <c r="HQ171" s="17"/>
      <c r="HR171" s="17"/>
      <c r="HS171" s="17"/>
      <c r="HT171" s="17"/>
      <c r="HU171" s="17"/>
      <c r="HV171" s="17"/>
      <c r="HW171" s="17"/>
      <c r="HX171" s="17"/>
      <c r="HY171" s="17"/>
      <c r="HZ171" s="17"/>
      <c r="IA171" s="17"/>
      <c r="IB171" s="17"/>
      <c r="IC171" s="17"/>
      <c r="ID171" s="17"/>
      <c r="IE171" s="17"/>
      <c r="IF171" s="17"/>
    </row>
    <row r="172" spans="1:240" s="38" customFormat="1" ht="47.25" x14ac:dyDescent="0.25">
      <c r="A172" s="51" t="s">
        <v>281</v>
      </c>
      <c r="B172" s="12" t="s">
        <v>283</v>
      </c>
      <c r="C172" s="13">
        <v>1034</v>
      </c>
      <c r="D172" s="13">
        <v>1034</v>
      </c>
      <c r="E172" s="13">
        <v>1034</v>
      </c>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c r="HB172" s="17"/>
      <c r="HC172" s="17"/>
      <c r="HD172" s="17"/>
      <c r="HE172" s="17"/>
      <c r="HF172" s="17"/>
      <c r="HG172" s="17"/>
      <c r="HH172" s="17"/>
      <c r="HI172" s="17"/>
      <c r="HJ172" s="17"/>
      <c r="HK172" s="17"/>
      <c r="HL172" s="17"/>
      <c r="HM172" s="17"/>
      <c r="HN172" s="17"/>
      <c r="HO172" s="17"/>
      <c r="HP172" s="17"/>
      <c r="HQ172" s="17"/>
      <c r="HR172" s="17"/>
      <c r="HS172" s="17"/>
      <c r="HT172" s="17"/>
      <c r="HU172" s="17"/>
      <c r="HV172" s="17"/>
      <c r="HW172" s="17"/>
      <c r="HX172" s="17"/>
      <c r="HY172" s="17"/>
      <c r="HZ172" s="17"/>
      <c r="IA172" s="17"/>
      <c r="IB172" s="17"/>
      <c r="IC172" s="17"/>
      <c r="ID172" s="17"/>
      <c r="IE172" s="17"/>
      <c r="IF172" s="17"/>
    </row>
    <row r="173" spans="1:240" s="38" customFormat="1" ht="47.25" x14ac:dyDescent="0.25">
      <c r="A173" s="51" t="s">
        <v>281</v>
      </c>
      <c r="B173" s="12" t="s">
        <v>284</v>
      </c>
      <c r="C173" s="13">
        <v>518</v>
      </c>
      <c r="D173" s="13">
        <v>518</v>
      </c>
      <c r="E173" s="13">
        <v>518</v>
      </c>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c r="HB173" s="17"/>
      <c r="HC173" s="17"/>
      <c r="HD173" s="17"/>
      <c r="HE173" s="17"/>
      <c r="HF173" s="17"/>
      <c r="HG173" s="17"/>
      <c r="HH173" s="17"/>
      <c r="HI173" s="17"/>
      <c r="HJ173" s="17"/>
      <c r="HK173" s="17"/>
      <c r="HL173" s="17"/>
      <c r="HM173" s="17"/>
      <c r="HN173" s="17"/>
      <c r="HO173" s="17"/>
      <c r="HP173" s="17"/>
      <c r="HQ173" s="17"/>
      <c r="HR173" s="17"/>
      <c r="HS173" s="17"/>
      <c r="HT173" s="17"/>
      <c r="HU173" s="17"/>
      <c r="HV173" s="17"/>
      <c r="HW173" s="17"/>
      <c r="HX173" s="17"/>
      <c r="HY173" s="17"/>
      <c r="HZ173" s="17"/>
      <c r="IA173" s="17"/>
      <c r="IB173" s="17"/>
      <c r="IC173" s="17"/>
      <c r="ID173" s="17"/>
      <c r="IE173" s="17"/>
      <c r="IF173" s="17"/>
    </row>
    <row r="174" spans="1:240" s="38" customFormat="1" ht="63" x14ac:dyDescent="0.25">
      <c r="A174" s="51" t="s">
        <v>281</v>
      </c>
      <c r="B174" s="12" t="s">
        <v>285</v>
      </c>
      <c r="C174" s="13">
        <v>1113.5</v>
      </c>
      <c r="D174" s="13">
        <v>1113.5</v>
      </c>
      <c r="E174" s="13">
        <v>0</v>
      </c>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c r="HC174" s="17"/>
      <c r="HD174" s="17"/>
      <c r="HE174" s="17"/>
      <c r="HF174" s="17"/>
      <c r="HG174" s="17"/>
      <c r="HH174" s="17"/>
      <c r="HI174" s="17"/>
      <c r="HJ174" s="17"/>
      <c r="HK174" s="17"/>
      <c r="HL174" s="17"/>
      <c r="HM174" s="17"/>
      <c r="HN174" s="17"/>
      <c r="HO174" s="17"/>
      <c r="HP174" s="17"/>
      <c r="HQ174" s="17"/>
      <c r="HR174" s="17"/>
      <c r="HS174" s="17"/>
      <c r="HT174" s="17"/>
      <c r="HU174" s="17"/>
      <c r="HV174" s="17"/>
      <c r="HW174" s="17"/>
      <c r="HX174" s="17"/>
      <c r="HY174" s="17"/>
      <c r="HZ174" s="17"/>
      <c r="IA174" s="17"/>
      <c r="IB174" s="17"/>
      <c r="IC174" s="17"/>
      <c r="ID174" s="17"/>
      <c r="IE174" s="17"/>
      <c r="IF174" s="17"/>
    </row>
    <row r="175" spans="1:240" s="8" customFormat="1" ht="47.25" x14ac:dyDescent="0.25">
      <c r="A175" s="51" t="s">
        <v>281</v>
      </c>
      <c r="B175" s="12" t="s">
        <v>286</v>
      </c>
      <c r="C175" s="13">
        <v>0</v>
      </c>
      <c r="D175" s="14">
        <v>9356.7000000000007</v>
      </c>
      <c r="E175" s="14">
        <v>9356.7000000000007</v>
      </c>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c r="HC175" s="17"/>
      <c r="HD175" s="17"/>
      <c r="HE175" s="17"/>
      <c r="HF175" s="17"/>
      <c r="HG175" s="17"/>
      <c r="HH175" s="17"/>
      <c r="HI175" s="17"/>
      <c r="HJ175" s="17"/>
      <c r="HK175" s="17"/>
      <c r="HL175" s="17"/>
      <c r="HM175" s="17"/>
      <c r="HN175" s="17"/>
      <c r="HO175" s="17"/>
      <c r="HP175" s="17"/>
      <c r="HQ175" s="17"/>
      <c r="HR175" s="17"/>
      <c r="HS175" s="17"/>
      <c r="HT175" s="17"/>
      <c r="HU175" s="17"/>
      <c r="HV175" s="17"/>
      <c r="HW175" s="17"/>
      <c r="HX175" s="17"/>
      <c r="HY175" s="17"/>
      <c r="HZ175" s="17"/>
      <c r="IA175" s="17"/>
      <c r="IB175" s="17"/>
      <c r="IC175" s="17"/>
      <c r="ID175" s="17"/>
      <c r="IE175" s="17"/>
      <c r="IF175" s="17"/>
    </row>
    <row r="176" spans="1:240" s="8" customFormat="1" ht="78.75" x14ac:dyDescent="0.25">
      <c r="A176" s="51" t="s">
        <v>281</v>
      </c>
      <c r="B176" s="12" t="s">
        <v>287</v>
      </c>
      <c r="C176" s="13">
        <v>0</v>
      </c>
      <c r="D176" s="14">
        <v>2209.9</v>
      </c>
      <c r="E176" s="14">
        <v>0</v>
      </c>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c r="FQ176" s="17"/>
      <c r="FR176" s="17"/>
      <c r="FS176" s="17"/>
      <c r="FT176" s="17"/>
      <c r="FU176" s="17"/>
      <c r="FV176" s="17"/>
      <c r="FW176" s="17"/>
      <c r="FX176" s="17"/>
      <c r="FY176" s="17"/>
      <c r="FZ176" s="17"/>
      <c r="GA176" s="17"/>
      <c r="GB176" s="17"/>
      <c r="GC176" s="17"/>
      <c r="GD176" s="17"/>
      <c r="GE176" s="17"/>
      <c r="GF176" s="17"/>
      <c r="GG176" s="17"/>
      <c r="GH176" s="17"/>
      <c r="GI176" s="17"/>
      <c r="GJ176" s="17"/>
      <c r="GK176" s="17"/>
      <c r="GL176" s="17"/>
      <c r="GM176" s="17"/>
      <c r="GN176" s="17"/>
      <c r="GO176" s="17"/>
      <c r="GP176" s="17"/>
      <c r="GQ176" s="17"/>
      <c r="GR176" s="17"/>
      <c r="GS176" s="17"/>
      <c r="GT176" s="17"/>
      <c r="GU176" s="17"/>
      <c r="GV176" s="17"/>
      <c r="GW176" s="17"/>
      <c r="GX176" s="17"/>
      <c r="GY176" s="17"/>
      <c r="GZ176" s="17"/>
      <c r="HA176" s="17"/>
      <c r="HB176" s="17"/>
      <c r="HC176" s="17"/>
      <c r="HD176" s="17"/>
      <c r="HE176" s="17"/>
      <c r="HF176" s="17"/>
      <c r="HG176" s="17"/>
      <c r="HH176" s="17"/>
      <c r="HI176" s="17"/>
      <c r="HJ176" s="17"/>
      <c r="HK176" s="17"/>
      <c r="HL176" s="17"/>
      <c r="HM176" s="17"/>
      <c r="HN176" s="17"/>
      <c r="HO176" s="17"/>
      <c r="HP176" s="17"/>
      <c r="HQ176" s="17"/>
      <c r="HR176" s="17"/>
      <c r="HS176" s="17"/>
      <c r="HT176" s="17"/>
      <c r="HU176" s="17"/>
      <c r="HV176" s="17"/>
      <c r="HW176" s="17"/>
      <c r="HX176" s="17"/>
      <c r="HY176" s="17"/>
      <c r="HZ176" s="17"/>
      <c r="IA176" s="17"/>
      <c r="IB176" s="17"/>
      <c r="IC176" s="17"/>
      <c r="ID176" s="17"/>
      <c r="IE176" s="17"/>
      <c r="IF176" s="17"/>
    </row>
    <row r="177" spans="1:240" s="8" customFormat="1" ht="47.25" x14ac:dyDescent="0.25">
      <c r="A177" s="51" t="s">
        <v>281</v>
      </c>
      <c r="B177" s="12" t="s">
        <v>288</v>
      </c>
      <c r="C177" s="13">
        <v>910.5</v>
      </c>
      <c r="D177" s="14">
        <v>1033.7</v>
      </c>
      <c r="E177" s="14">
        <v>1109.9000000000001</v>
      </c>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c r="FQ177" s="17"/>
      <c r="FR177" s="17"/>
      <c r="FS177" s="17"/>
      <c r="FT177" s="17"/>
      <c r="FU177" s="17"/>
      <c r="FV177" s="17"/>
      <c r="FW177" s="17"/>
      <c r="FX177" s="17"/>
      <c r="FY177" s="17"/>
      <c r="FZ177" s="17"/>
      <c r="GA177" s="17"/>
      <c r="GB177" s="17"/>
      <c r="GC177" s="17"/>
      <c r="GD177" s="17"/>
      <c r="GE177" s="17"/>
      <c r="GF177" s="17"/>
      <c r="GG177" s="17"/>
      <c r="GH177" s="17"/>
      <c r="GI177" s="17"/>
      <c r="GJ177" s="17"/>
      <c r="GK177" s="17"/>
      <c r="GL177" s="17"/>
      <c r="GM177" s="17"/>
      <c r="GN177" s="17"/>
      <c r="GO177" s="17"/>
      <c r="GP177" s="17"/>
      <c r="GQ177" s="17"/>
      <c r="GR177" s="17"/>
      <c r="GS177" s="17"/>
      <c r="GT177" s="17"/>
      <c r="GU177" s="17"/>
      <c r="GV177" s="17"/>
      <c r="GW177" s="17"/>
      <c r="GX177" s="17"/>
      <c r="GY177" s="17"/>
      <c r="GZ177" s="17"/>
      <c r="HA177" s="17"/>
      <c r="HB177" s="17"/>
      <c r="HC177" s="17"/>
      <c r="HD177" s="17"/>
      <c r="HE177" s="17"/>
      <c r="HF177" s="17"/>
      <c r="HG177" s="17"/>
      <c r="HH177" s="17"/>
      <c r="HI177" s="17"/>
      <c r="HJ177" s="17"/>
      <c r="HK177" s="17"/>
      <c r="HL177" s="17"/>
      <c r="HM177" s="17"/>
      <c r="HN177" s="17"/>
      <c r="HO177" s="17"/>
      <c r="HP177" s="17"/>
      <c r="HQ177" s="17"/>
      <c r="HR177" s="17"/>
      <c r="HS177" s="17"/>
      <c r="HT177" s="17"/>
      <c r="HU177" s="17"/>
      <c r="HV177" s="17"/>
      <c r="HW177" s="17"/>
      <c r="HX177" s="17"/>
      <c r="HY177" s="17"/>
      <c r="HZ177" s="17"/>
      <c r="IA177" s="17"/>
      <c r="IB177" s="17"/>
      <c r="IC177" s="17"/>
      <c r="ID177" s="17"/>
      <c r="IE177" s="17"/>
      <c r="IF177" s="17"/>
    </row>
    <row r="178" spans="1:240" s="8" customFormat="1" ht="63" x14ac:dyDescent="0.25">
      <c r="A178" s="51" t="s">
        <v>281</v>
      </c>
      <c r="B178" s="12" t="s">
        <v>289</v>
      </c>
      <c r="C178" s="13">
        <v>4831.6000000000004</v>
      </c>
      <c r="D178" s="13">
        <v>4831.6000000000004</v>
      </c>
      <c r="E178" s="13">
        <v>4831.6000000000004</v>
      </c>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c r="HC178" s="17"/>
      <c r="HD178" s="17"/>
      <c r="HE178" s="17"/>
      <c r="HF178" s="17"/>
      <c r="HG178" s="17"/>
      <c r="HH178" s="17"/>
      <c r="HI178" s="17"/>
      <c r="HJ178" s="17"/>
      <c r="HK178" s="17"/>
      <c r="HL178" s="17"/>
      <c r="HM178" s="17"/>
      <c r="HN178" s="17"/>
      <c r="HO178" s="17"/>
      <c r="HP178" s="17"/>
      <c r="HQ178" s="17"/>
      <c r="HR178" s="17"/>
      <c r="HS178" s="17"/>
      <c r="HT178" s="17"/>
      <c r="HU178" s="17"/>
      <c r="HV178" s="17"/>
      <c r="HW178" s="17"/>
      <c r="HX178" s="17"/>
      <c r="HY178" s="17"/>
      <c r="HZ178" s="17"/>
      <c r="IA178" s="17"/>
      <c r="IB178" s="17"/>
      <c r="IC178" s="17"/>
      <c r="ID178" s="17"/>
      <c r="IE178" s="17"/>
      <c r="IF178" s="17"/>
    </row>
    <row r="179" spans="1:240" ht="63" x14ac:dyDescent="0.25">
      <c r="A179" s="48" t="s">
        <v>281</v>
      </c>
      <c r="B179" s="54" t="s">
        <v>290</v>
      </c>
      <c r="C179" s="13">
        <v>12486.1</v>
      </c>
      <c r="D179" s="13">
        <v>12486.1</v>
      </c>
      <c r="E179" s="13">
        <v>12486.1</v>
      </c>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c r="HB179" s="17"/>
      <c r="HC179" s="17"/>
      <c r="HD179" s="17"/>
      <c r="HE179" s="17"/>
      <c r="HF179" s="17"/>
      <c r="HG179" s="17"/>
      <c r="HH179" s="17"/>
      <c r="HI179" s="17"/>
      <c r="HJ179" s="17"/>
      <c r="HK179" s="17"/>
      <c r="HL179" s="17"/>
      <c r="HM179" s="17"/>
      <c r="HN179" s="17"/>
      <c r="HO179" s="17"/>
      <c r="HP179" s="17"/>
      <c r="HQ179" s="17"/>
      <c r="HR179" s="17"/>
      <c r="HS179" s="17"/>
      <c r="HT179" s="17"/>
      <c r="HU179" s="17"/>
      <c r="HV179" s="17"/>
      <c r="HW179" s="17"/>
      <c r="HX179" s="17"/>
      <c r="HY179" s="17"/>
      <c r="HZ179" s="17"/>
      <c r="IA179" s="17"/>
      <c r="IB179" s="17"/>
      <c r="IC179" s="17"/>
      <c r="ID179" s="17"/>
      <c r="IE179" s="17"/>
      <c r="IF179" s="17"/>
    </row>
    <row r="180" spans="1:240" ht="94.5" x14ac:dyDescent="0.25">
      <c r="A180" s="51" t="s">
        <v>291</v>
      </c>
      <c r="B180" s="12" t="s">
        <v>292</v>
      </c>
      <c r="C180" s="13">
        <v>3196.6</v>
      </c>
      <c r="D180" s="13">
        <v>3196.6</v>
      </c>
      <c r="E180" s="13">
        <v>3196.6</v>
      </c>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c r="HC180" s="17"/>
      <c r="HD180" s="17"/>
      <c r="HE180" s="17"/>
      <c r="HF180" s="17"/>
      <c r="HG180" s="17"/>
      <c r="HH180" s="17"/>
      <c r="HI180" s="17"/>
      <c r="HJ180" s="17"/>
      <c r="HK180" s="17"/>
      <c r="HL180" s="17"/>
      <c r="HM180" s="17"/>
      <c r="HN180" s="17"/>
      <c r="HO180" s="17"/>
      <c r="HP180" s="17"/>
      <c r="HQ180" s="17"/>
      <c r="HR180" s="17"/>
      <c r="HS180" s="17"/>
      <c r="HT180" s="17"/>
      <c r="HU180" s="17"/>
      <c r="HV180" s="17"/>
      <c r="HW180" s="17"/>
      <c r="HX180" s="17"/>
      <c r="HY180" s="17"/>
      <c r="HZ180" s="17"/>
      <c r="IA180" s="17"/>
      <c r="IB180" s="17"/>
      <c r="IC180" s="17"/>
      <c r="ID180" s="17"/>
      <c r="IE180" s="17"/>
      <c r="IF180" s="17"/>
    </row>
    <row r="181" spans="1:240" s="8" customFormat="1" ht="31.5" x14ac:dyDescent="0.25">
      <c r="A181" s="51" t="s">
        <v>281</v>
      </c>
      <c r="B181" s="12" t="s">
        <v>293</v>
      </c>
      <c r="C181" s="13">
        <v>343</v>
      </c>
      <c r="D181" s="13">
        <v>343</v>
      </c>
      <c r="E181" s="13">
        <v>0</v>
      </c>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c r="FQ181" s="17"/>
      <c r="FR181" s="17"/>
      <c r="FS181" s="17"/>
      <c r="FT181" s="17"/>
      <c r="FU181" s="17"/>
      <c r="FV181" s="17"/>
      <c r="FW181" s="17"/>
      <c r="FX181" s="17"/>
      <c r="FY181" s="17"/>
      <c r="FZ181" s="17"/>
      <c r="GA181" s="17"/>
      <c r="GB181" s="17"/>
      <c r="GC181" s="17"/>
      <c r="GD181" s="17"/>
      <c r="GE181" s="17"/>
      <c r="GF181" s="17"/>
      <c r="GG181" s="17"/>
      <c r="GH181" s="17"/>
      <c r="GI181" s="17"/>
      <c r="GJ181" s="17"/>
      <c r="GK181" s="17"/>
      <c r="GL181" s="17"/>
      <c r="GM181" s="17"/>
      <c r="GN181" s="17"/>
      <c r="GO181" s="17"/>
      <c r="GP181" s="17"/>
      <c r="GQ181" s="17"/>
      <c r="GR181" s="17"/>
      <c r="GS181" s="17"/>
      <c r="GT181" s="17"/>
      <c r="GU181" s="17"/>
      <c r="GV181" s="17"/>
      <c r="GW181" s="17"/>
      <c r="GX181" s="17"/>
      <c r="GY181" s="17"/>
      <c r="GZ181" s="17"/>
      <c r="HA181" s="17"/>
      <c r="HB181" s="17"/>
      <c r="HC181" s="17"/>
      <c r="HD181" s="17"/>
      <c r="HE181" s="17"/>
      <c r="HF181" s="17"/>
      <c r="HG181" s="17"/>
      <c r="HH181" s="17"/>
      <c r="HI181" s="17"/>
      <c r="HJ181" s="17"/>
      <c r="HK181" s="17"/>
      <c r="HL181" s="17"/>
      <c r="HM181" s="17"/>
      <c r="HN181" s="17"/>
      <c r="HO181" s="17"/>
      <c r="HP181" s="17"/>
      <c r="HQ181" s="17"/>
      <c r="HR181" s="17"/>
      <c r="HS181" s="17"/>
      <c r="HT181" s="17"/>
      <c r="HU181" s="17"/>
      <c r="HV181" s="17"/>
      <c r="HW181" s="17"/>
      <c r="HX181" s="17"/>
      <c r="HY181" s="17"/>
      <c r="HZ181" s="17"/>
      <c r="IA181" s="17"/>
      <c r="IB181" s="17"/>
      <c r="IC181" s="17"/>
      <c r="ID181" s="17"/>
      <c r="IE181" s="17"/>
      <c r="IF181" s="17"/>
    </row>
    <row r="182" spans="1:240" s="8" customFormat="1" ht="63" x14ac:dyDescent="0.25">
      <c r="A182" s="51" t="s">
        <v>281</v>
      </c>
      <c r="B182" s="55" t="s">
        <v>294</v>
      </c>
      <c r="C182" s="13">
        <v>3606.8</v>
      </c>
      <c r="D182" s="13">
        <v>3606.8</v>
      </c>
      <c r="E182" s="13">
        <v>3606.8</v>
      </c>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c r="HB182" s="17"/>
      <c r="HC182" s="17"/>
      <c r="HD182" s="17"/>
      <c r="HE182" s="17"/>
      <c r="HF182" s="17"/>
      <c r="HG182" s="17"/>
      <c r="HH182" s="17"/>
      <c r="HI182" s="17"/>
      <c r="HJ182" s="17"/>
      <c r="HK182" s="17"/>
      <c r="HL182" s="17"/>
      <c r="HM182" s="17"/>
      <c r="HN182" s="17"/>
      <c r="HO182" s="17"/>
      <c r="HP182" s="17"/>
      <c r="HQ182" s="17"/>
      <c r="HR182" s="17"/>
      <c r="HS182" s="17"/>
      <c r="HT182" s="17"/>
      <c r="HU182" s="17"/>
      <c r="HV182" s="17"/>
      <c r="HW182" s="17"/>
      <c r="HX182" s="17"/>
      <c r="HY182" s="17"/>
      <c r="HZ182" s="17"/>
      <c r="IA182" s="17"/>
      <c r="IB182" s="17"/>
      <c r="IC182" s="17"/>
      <c r="ID182" s="17"/>
      <c r="IE182" s="17"/>
      <c r="IF182" s="17"/>
    </row>
    <row r="183" spans="1:240" s="8" customFormat="1" ht="63" x14ac:dyDescent="0.25">
      <c r="A183" s="51" t="s">
        <v>281</v>
      </c>
      <c r="B183" s="55" t="s">
        <v>295</v>
      </c>
      <c r="C183" s="13">
        <v>2187</v>
      </c>
      <c r="D183" s="13">
        <v>2187</v>
      </c>
      <c r="E183" s="13">
        <v>0</v>
      </c>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c r="HB183" s="17"/>
      <c r="HC183" s="17"/>
      <c r="HD183" s="17"/>
      <c r="HE183" s="17"/>
      <c r="HF183" s="17"/>
      <c r="HG183" s="17"/>
      <c r="HH183" s="17"/>
      <c r="HI183" s="17"/>
      <c r="HJ183" s="17"/>
      <c r="HK183" s="17"/>
      <c r="HL183" s="17"/>
      <c r="HM183" s="17"/>
      <c r="HN183" s="17"/>
      <c r="HO183" s="17"/>
      <c r="HP183" s="17"/>
      <c r="HQ183" s="17"/>
      <c r="HR183" s="17"/>
      <c r="HS183" s="17"/>
      <c r="HT183" s="17"/>
      <c r="HU183" s="17"/>
      <c r="HV183" s="17"/>
      <c r="HW183" s="17"/>
      <c r="HX183" s="17"/>
      <c r="HY183" s="17"/>
      <c r="HZ183" s="17"/>
      <c r="IA183" s="17"/>
      <c r="IB183" s="17"/>
      <c r="IC183" s="17"/>
      <c r="ID183" s="17"/>
      <c r="IE183" s="17"/>
      <c r="IF183" s="17"/>
    </row>
    <row r="184" spans="1:240" s="8" customFormat="1" ht="63" x14ac:dyDescent="0.25">
      <c r="A184" s="48" t="s">
        <v>281</v>
      </c>
      <c r="B184" s="54" t="s">
        <v>296</v>
      </c>
      <c r="C184" s="13">
        <v>697.6</v>
      </c>
      <c r="D184" s="14">
        <v>697.6</v>
      </c>
      <c r="E184" s="14">
        <v>697.6</v>
      </c>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c r="HB184" s="17"/>
      <c r="HC184" s="17"/>
      <c r="HD184" s="17"/>
      <c r="HE184" s="17"/>
      <c r="HF184" s="17"/>
      <c r="HG184" s="17"/>
      <c r="HH184" s="17"/>
      <c r="HI184" s="17"/>
      <c r="HJ184" s="17"/>
      <c r="HK184" s="17"/>
      <c r="HL184" s="17"/>
      <c r="HM184" s="17"/>
      <c r="HN184" s="17"/>
      <c r="HO184" s="17"/>
      <c r="HP184" s="17"/>
      <c r="HQ184" s="17"/>
      <c r="HR184" s="17"/>
      <c r="HS184" s="17"/>
      <c r="HT184" s="17"/>
      <c r="HU184" s="17"/>
      <c r="HV184" s="17"/>
      <c r="HW184" s="17"/>
      <c r="HX184" s="17"/>
      <c r="HY184" s="17"/>
      <c r="HZ184" s="17"/>
      <c r="IA184" s="17"/>
      <c r="IB184" s="17"/>
      <c r="IC184" s="17"/>
      <c r="ID184" s="17"/>
      <c r="IE184" s="17"/>
      <c r="IF184" s="17"/>
    </row>
    <row r="185" spans="1:240" s="8" customFormat="1" ht="63" x14ac:dyDescent="0.25">
      <c r="A185" s="48" t="s">
        <v>297</v>
      </c>
      <c r="B185" s="54" t="s">
        <v>298</v>
      </c>
      <c r="C185" s="13">
        <v>0</v>
      </c>
      <c r="D185" s="14">
        <v>2293.1</v>
      </c>
      <c r="E185" s="14">
        <v>0</v>
      </c>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c r="HB185" s="17"/>
      <c r="HC185" s="17"/>
      <c r="HD185" s="17"/>
      <c r="HE185" s="17"/>
      <c r="HF185" s="17"/>
      <c r="HG185" s="17"/>
      <c r="HH185" s="17"/>
      <c r="HI185" s="17"/>
      <c r="HJ185" s="17"/>
      <c r="HK185" s="17"/>
      <c r="HL185" s="17"/>
      <c r="HM185" s="17"/>
      <c r="HN185" s="17"/>
      <c r="HO185" s="17"/>
      <c r="HP185" s="17"/>
      <c r="HQ185" s="17"/>
      <c r="HR185" s="17"/>
      <c r="HS185" s="17"/>
      <c r="HT185" s="17"/>
      <c r="HU185" s="17"/>
      <c r="HV185" s="17"/>
      <c r="HW185" s="17"/>
      <c r="HX185" s="17"/>
      <c r="HY185" s="17"/>
      <c r="HZ185" s="17"/>
      <c r="IA185" s="17"/>
      <c r="IB185" s="17"/>
      <c r="IC185" s="17"/>
      <c r="ID185" s="17"/>
      <c r="IE185" s="17"/>
      <c r="IF185" s="17"/>
    </row>
    <row r="186" spans="1:240" ht="31.5" x14ac:dyDescent="0.25">
      <c r="A186" s="5" t="s">
        <v>299</v>
      </c>
      <c r="B186" s="6" t="s">
        <v>300</v>
      </c>
      <c r="C186" s="7">
        <f>SUM(C187:C229)</f>
        <v>2739907.0999999996</v>
      </c>
      <c r="D186" s="7">
        <f>SUM(D187:D229)</f>
        <v>2811608.5999999996</v>
      </c>
      <c r="E186" s="7">
        <f>SUM(E187:E229)</f>
        <v>2856364.0999999996</v>
      </c>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c r="HB186" s="17"/>
      <c r="HC186" s="17"/>
      <c r="HD186" s="17"/>
      <c r="HE186" s="17"/>
      <c r="HF186" s="17"/>
      <c r="HG186" s="17"/>
      <c r="HH186" s="17"/>
      <c r="HI186" s="17"/>
      <c r="HJ186" s="17"/>
      <c r="HK186" s="17"/>
      <c r="HL186" s="17"/>
      <c r="HM186" s="17"/>
      <c r="HN186" s="17"/>
      <c r="HO186" s="17"/>
      <c r="HP186" s="17"/>
      <c r="HQ186" s="17"/>
      <c r="HR186" s="17"/>
      <c r="HS186" s="17"/>
      <c r="HT186" s="17"/>
      <c r="HU186" s="17"/>
      <c r="HV186" s="17"/>
      <c r="HW186" s="17"/>
      <c r="HX186" s="17"/>
      <c r="HY186" s="17"/>
      <c r="HZ186" s="17"/>
      <c r="IA186" s="17"/>
      <c r="IB186" s="17"/>
      <c r="IC186" s="17"/>
      <c r="ID186" s="17"/>
      <c r="IE186" s="17"/>
      <c r="IF186" s="17"/>
    </row>
    <row r="187" spans="1:240" ht="47.25" x14ac:dyDescent="0.25">
      <c r="A187" s="4" t="s">
        <v>301</v>
      </c>
      <c r="B187" s="12" t="s">
        <v>302</v>
      </c>
      <c r="C187" s="13">
        <v>9870.1</v>
      </c>
      <c r="D187" s="14">
        <v>10248.200000000001</v>
      </c>
      <c r="E187" s="14">
        <v>10641.5</v>
      </c>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c r="FQ187" s="17"/>
      <c r="FR187" s="17"/>
      <c r="FS187" s="17"/>
      <c r="FT187" s="17"/>
      <c r="FU187" s="17"/>
      <c r="FV187" s="17"/>
      <c r="FW187" s="17"/>
      <c r="FX187" s="17"/>
      <c r="FY187" s="17"/>
      <c r="FZ187" s="17"/>
      <c r="GA187" s="17"/>
      <c r="GB187" s="17"/>
      <c r="GC187" s="17"/>
      <c r="GD187" s="17"/>
      <c r="GE187" s="17"/>
      <c r="GF187" s="17"/>
      <c r="GG187" s="17"/>
      <c r="GH187" s="17"/>
      <c r="GI187" s="17"/>
      <c r="GJ187" s="17"/>
      <c r="GK187" s="17"/>
      <c r="GL187" s="17"/>
      <c r="GM187" s="17"/>
      <c r="GN187" s="17"/>
      <c r="GO187" s="17"/>
      <c r="GP187" s="17"/>
      <c r="GQ187" s="17"/>
      <c r="GR187" s="17"/>
      <c r="GS187" s="17"/>
      <c r="GT187" s="17"/>
      <c r="GU187" s="17"/>
      <c r="GV187" s="17"/>
      <c r="GW187" s="17"/>
      <c r="GX187" s="17"/>
      <c r="GY187" s="17"/>
      <c r="GZ187" s="17"/>
      <c r="HA187" s="17"/>
      <c r="HB187" s="17"/>
      <c r="HC187" s="17"/>
      <c r="HD187" s="17"/>
      <c r="HE187" s="17"/>
      <c r="HF187" s="17"/>
      <c r="HG187" s="17"/>
      <c r="HH187" s="17"/>
      <c r="HI187" s="17"/>
      <c r="HJ187" s="17"/>
      <c r="HK187" s="17"/>
      <c r="HL187" s="17"/>
      <c r="HM187" s="17"/>
      <c r="HN187" s="17"/>
      <c r="HO187" s="17"/>
      <c r="HP187" s="17"/>
      <c r="HQ187" s="17"/>
      <c r="HR187" s="17"/>
      <c r="HS187" s="17"/>
      <c r="HT187" s="17"/>
      <c r="HU187" s="17"/>
      <c r="HV187" s="17"/>
      <c r="HW187" s="17"/>
      <c r="HX187" s="17"/>
      <c r="HY187" s="17"/>
      <c r="HZ187" s="17"/>
      <c r="IA187" s="17"/>
      <c r="IB187" s="17"/>
      <c r="IC187" s="17"/>
      <c r="ID187" s="17"/>
      <c r="IE187" s="17"/>
      <c r="IF187" s="17"/>
    </row>
    <row r="188" spans="1:240" ht="47.25" x14ac:dyDescent="0.25">
      <c r="A188" s="4" t="s">
        <v>303</v>
      </c>
      <c r="B188" s="12" t="s">
        <v>304</v>
      </c>
      <c r="C188" s="13">
        <v>243196.6</v>
      </c>
      <c r="D188" s="14">
        <v>253880.4</v>
      </c>
      <c r="E188" s="14">
        <v>267454.40000000002</v>
      </c>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c r="HB188" s="17"/>
      <c r="HC188" s="17"/>
      <c r="HD188" s="17"/>
      <c r="HE188" s="17"/>
      <c r="HF188" s="17"/>
      <c r="HG188" s="17"/>
      <c r="HH188" s="17"/>
      <c r="HI188" s="17"/>
      <c r="HJ188" s="17"/>
      <c r="HK188" s="17"/>
      <c r="HL188" s="17"/>
      <c r="HM188" s="17"/>
      <c r="HN188" s="17"/>
      <c r="HO188" s="17"/>
      <c r="HP188" s="17"/>
      <c r="HQ188" s="17"/>
      <c r="HR188" s="17"/>
      <c r="HS188" s="17"/>
      <c r="HT188" s="17"/>
      <c r="HU188" s="17"/>
      <c r="HV188" s="17"/>
      <c r="HW188" s="17"/>
      <c r="HX188" s="17"/>
      <c r="HY188" s="17"/>
      <c r="HZ188" s="17"/>
      <c r="IA188" s="17"/>
      <c r="IB188" s="17"/>
      <c r="IC188" s="17"/>
      <c r="ID188" s="17"/>
      <c r="IE188" s="17"/>
      <c r="IF188" s="17"/>
    </row>
    <row r="189" spans="1:240" ht="63" x14ac:dyDescent="0.25">
      <c r="A189" s="4" t="s">
        <v>305</v>
      </c>
      <c r="B189" s="12" t="s">
        <v>306</v>
      </c>
      <c r="C189" s="13">
        <v>4390.1000000000004</v>
      </c>
      <c r="D189" s="13">
        <v>4390.1000000000004</v>
      </c>
      <c r="E189" s="13">
        <v>4390.1000000000004</v>
      </c>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c r="FQ189" s="17"/>
      <c r="FR189" s="17"/>
      <c r="FS189" s="17"/>
      <c r="FT189" s="17"/>
      <c r="FU189" s="17"/>
      <c r="FV189" s="17"/>
      <c r="FW189" s="17"/>
      <c r="FX189" s="17"/>
      <c r="FY189" s="17"/>
      <c r="FZ189" s="17"/>
      <c r="GA189" s="17"/>
      <c r="GB189" s="17"/>
      <c r="GC189" s="17"/>
      <c r="GD189" s="17"/>
      <c r="GE189" s="17"/>
      <c r="GF189" s="17"/>
      <c r="GG189" s="17"/>
      <c r="GH189" s="17"/>
      <c r="GI189" s="17"/>
      <c r="GJ189" s="17"/>
      <c r="GK189" s="17"/>
      <c r="GL189" s="17"/>
      <c r="GM189" s="17"/>
      <c r="GN189" s="17"/>
      <c r="GO189" s="17"/>
      <c r="GP189" s="17"/>
      <c r="GQ189" s="17"/>
      <c r="GR189" s="17"/>
      <c r="GS189" s="17"/>
      <c r="GT189" s="17"/>
      <c r="GU189" s="17"/>
      <c r="GV189" s="17"/>
      <c r="GW189" s="17"/>
      <c r="GX189" s="17"/>
      <c r="GY189" s="17"/>
      <c r="GZ189" s="17"/>
      <c r="HA189" s="17"/>
      <c r="HB189" s="17"/>
      <c r="HC189" s="17"/>
      <c r="HD189" s="17"/>
      <c r="HE189" s="17"/>
      <c r="HF189" s="17"/>
      <c r="HG189" s="17"/>
      <c r="HH189" s="17"/>
      <c r="HI189" s="17"/>
      <c r="HJ189" s="17"/>
      <c r="HK189" s="17"/>
      <c r="HL189" s="17"/>
      <c r="HM189" s="17"/>
      <c r="HN189" s="17"/>
      <c r="HO189" s="17"/>
      <c r="HP189" s="17"/>
      <c r="HQ189" s="17"/>
      <c r="HR189" s="17"/>
      <c r="HS189" s="17"/>
      <c r="HT189" s="17"/>
      <c r="HU189" s="17"/>
      <c r="HV189" s="17"/>
      <c r="HW189" s="17"/>
      <c r="HX189" s="17"/>
      <c r="HY189" s="17"/>
      <c r="HZ189" s="17"/>
      <c r="IA189" s="17"/>
      <c r="IB189" s="17"/>
      <c r="IC189" s="17"/>
      <c r="ID189" s="17"/>
      <c r="IE189" s="17"/>
      <c r="IF189" s="17"/>
    </row>
    <row r="190" spans="1:240" ht="63" x14ac:dyDescent="0.25">
      <c r="A190" s="4" t="s">
        <v>305</v>
      </c>
      <c r="B190" s="12" t="s">
        <v>307</v>
      </c>
      <c r="C190" s="13">
        <v>236.4</v>
      </c>
      <c r="D190" s="13">
        <v>236.4</v>
      </c>
      <c r="E190" s="13">
        <v>236.4</v>
      </c>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c r="FQ190" s="17"/>
      <c r="FR190" s="17"/>
      <c r="FS190" s="17"/>
      <c r="FT190" s="17"/>
      <c r="FU190" s="17"/>
      <c r="FV190" s="17"/>
      <c r="FW190" s="17"/>
      <c r="FX190" s="17"/>
      <c r="FY190" s="17"/>
      <c r="FZ190" s="17"/>
      <c r="GA190" s="17"/>
      <c r="GB190" s="17"/>
      <c r="GC190" s="17"/>
      <c r="GD190" s="17"/>
      <c r="GE190" s="17"/>
      <c r="GF190" s="17"/>
      <c r="GG190" s="17"/>
      <c r="GH190" s="17"/>
      <c r="GI190" s="17"/>
      <c r="GJ190" s="17"/>
      <c r="GK190" s="17"/>
      <c r="GL190" s="17"/>
      <c r="GM190" s="17"/>
      <c r="GN190" s="17"/>
      <c r="GO190" s="17"/>
      <c r="GP190" s="17"/>
      <c r="GQ190" s="17"/>
      <c r="GR190" s="17"/>
      <c r="GS190" s="17"/>
      <c r="GT190" s="17"/>
      <c r="GU190" s="17"/>
      <c r="GV190" s="17"/>
      <c r="GW190" s="17"/>
      <c r="GX190" s="17"/>
      <c r="GY190" s="17"/>
      <c r="GZ190" s="17"/>
      <c r="HA190" s="17"/>
      <c r="HB190" s="17"/>
      <c r="HC190" s="17"/>
      <c r="HD190" s="17"/>
      <c r="HE190" s="17"/>
      <c r="HF190" s="17"/>
      <c r="HG190" s="17"/>
      <c r="HH190" s="17"/>
      <c r="HI190" s="17"/>
      <c r="HJ190" s="17"/>
      <c r="HK190" s="17"/>
      <c r="HL190" s="17"/>
      <c r="HM190" s="17"/>
      <c r="HN190" s="17"/>
      <c r="HO190" s="17"/>
      <c r="HP190" s="17"/>
      <c r="HQ190" s="17"/>
      <c r="HR190" s="17"/>
      <c r="HS190" s="17"/>
      <c r="HT190" s="17"/>
      <c r="HU190" s="17"/>
      <c r="HV190" s="17"/>
      <c r="HW190" s="17"/>
      <c r="HX190" s="17"/>
      <c r="HY190" s="17"/>
      <c r="HZ190" s="17"/>
      <c r="IA190" s="17"/>
      <c r="IB190" s="17"/>
      <c r="IC190" s="17"/>
      <c r="ID190" s="17"/>
      <c r="IE190" s="17"/>
      <c r="IF190" s="17"/>
    </row>
    <row r="191" spans="1:240" ht="78.75" x14ac:dyDescent="0.25">
      <c r="A191" s="4" t="s">
        <v>305</v>
      </c>
      <c r="B191" s="12" t="s">
        <v>308</v>
      </c>
      <c r="C191" s="13">
        <v>124.2</v>
      </c>
      <c r="D191" s="14">
        <v>124.2</v>
      </c>
      <c r="E191" s="14">
        <v>124.2</v>
      </c>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c r="HB191" s="17"/>
      <c r="HC191" s="17"/>
      <c r="HD191" s="17"/>
      <c r="HE191" s="17"/>
      <c r="HF191" s="17"/>
      <c r="HG191" s="17"/>
      <c r="HH191" s="17"/>
      <c r="HI191" s="17"/>
      <c r="HJ191" s="17"/>
      <c r="HK191" s="17"/>
      <c r="HL191" s="17"/>
      <c r="HM191" s="17"/>
      <c r="HN191" s="17"/>
      <c r="HO191" s="17"/>
      <c r="HP191" s="17"/>
      <c r="HQ191" s="17"/>
      <c r="HR191" s="17"/>
      <c r="HS191" s="17"/>
      <c r="HT191" s="17"/>
      <c r="HU191" s="17"/>
      <c r="HV191" s="17"/>
      <c r="HW191" s="17"/>
      <c r="HX191" s="17"/>
      <c r="HY191" s="17"/>
      <c r="HZ191" s="17"/>
      <c r="IA191" s="17"/>
      <c r="IB191" s="17"/>
      <c r="IC191" s="17"/>
      <c r="ID191" s="17"/>
      <c r="IE191" s="17"/>
      <c r="IF191" s="17"/>
    </row>
    <row r="192" spans="1:240" ht="63" x14ac:dyDescent="0.25">
      <c r="A192" s="4" t="s">
        <v>305</v>
      </c>
      <c r="B192" s="12" t="s">
        <v>309</v>
      </c>
      <c r="C192" s="13">
        <v>731.9</v>
      </c>
      <c r="D192" s="14">
        <v>731.9</v>
      </c>
      <c r="E192" s="14">
        <v>731.9</v>
      </c>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c r="FQ192" s="17"/>
      <c r="FR192" s="17"/>
      <c r="FS192" s="17"/>
      <c r="FT192" s="17"/>
      <c r="FU192" s="17"/>
      <c r="FV192" s="17"/>
      <c r="FW192" s="17"/>
      <c r="FX192" s="17"/>
      <c r="FY192" s="17"/>
      <c r="FZ192" s="17"/>
      <c r="GA192" s="17"/>
      <c r="GB192" s="17"/>
      <c r="GC192" s="17"/>
      <c r="GD192" s="17"/>
      <c r="GE192" s="17"/>
      <c r="GF192" s="17"/>
      <c r="GG192" s="17"/>
      <c r="GH192" s="17"/>
      <c r="GI192" s="17"/>
      <c r="GJ192" s="17"/>
      <c r="GK192" s="17"/>
      <c r="GL192" s="17"/>
      <c r="GM192" s="17"/>
      <c r="GN192" s="17"/>
      <c r="GO192" s="17"/>
      <c r="GP192" s="17"/>
      <c r="GQ192" s="17"/>
      <c r="GR192" s="17"/>
      <c r="GS192" s="17"/>
      <c r="GT192" s="17"/>
      <c r="GU192" s="17"/>
      <c r="GV192" s="17"/>
      <c r="GW192" s="17"/>
      <c r="GX192" s="17"/>
      <c r="GY192" s="17"/>
      <c r="GZ192" s="17"/>
      <c r="HA192" s="17"/>
      <c r="HB192" s="17"/>
      <c r="HC192" s="17"/>
      <c r="HD192" s="17"/>
      <c r="HE192" s="17"/>
      <c r="HF192" s="17"/>
      <c r="HG192" s="17"/>
      <c r="HH192" s="17"/>
      <c r="HI192" s="17"/>
      <c r="HJ192" s="17"/>
      <c r="HK192" s="17"/>
      <c r="HL192" s="17"/>
      <c r="HM192" s="17"/>
      <c r="HN192" s="17"/>
      <c r="HO192" s="17"/>
      <c r="HP192" s="17"/>
      <c r="HQ192" s="17"/>
      <c r="HR192" s="17"/>
      <c r="HS192" s="17"/>
      <c r="HT192" s="17"/>
      <c r="HU192" s="17"/>
      <c r="HV192" s="17"/>
      <c r="HW192" s="17"/>
      <c r="HX192" s="17"/>
      <c r="HY192" s="17"/>
      <c r="HZ192" s="17"/>
      <c r="IA192" s="17"/>
      <c r="IB192" s="17"/>
      <c r="IC192" s="17"/>
      <c r="ID192" s="17"/>
      <c r="IE192" s="17"/>
      <c r="IF192" s="17"/>
    </row>
    <row r="193" spans="1:240" ht="47.25" x14ac:dyDescent="0.25">
      <c r="A193" s="4" t="s">
        <v>305</v>
      </c>
      <c r="B193" s="12" t="s">
        <v>310</v>
      </c>
      <c r="C193" s="13">
        <v>1182.7</v>
      </c>
      <c r="D193" s="13">
        <v>1182.7</v>
      </c>
      <c r="E193" s="13">
        <v>1182.7</v>
      </c>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c r="EU193" s="17"/>
      <c r="EV193" s="17"/>
      <c r="EW193" s="17"/>
      <c r="EX193" s="17"/>
      <c r="EY193" s="17"/>
      <c r="EZ193" s="17"/>
      <c r="FA193" s="17"/>
      <c r="FB193" s="17"/>
      <c r="FC193" s="17"/>
      <c r="FD193" s="17"/>
      <c r="FE193" s="17"/>
      <c r="FF193" s="17"/>
      <c r="FG193" s="17"/>
      <c r="FH193" s="17"/>
      <c r="FI193" s="17"/>
      <c r="FJ193" s="17"/>
      <c r="FK193" s="17"/>
      <c r="FL193" s="17"/>
      <c r="FM193" s="17"/>
      <c r="FN193" s="17"/>
      <c r="FO193" s="17"/>
      <c r="FP193" s="17"/>
      <c r="FQ193" s="17"/>
      <c r="FR193" s="17"/>
      <c r="FS193" s="17"/>
      <c r="FT193" s="17"/>
      <c r="FU193" s="17"/>
      <c r="FV193" s="17"/>
      <c r="FW193" s="17"/>
      <c r="FX193" s="17"/>
      <c r="FY193" s="17"/>
      <c r="FZ193" s="17"/>
      <c r="GA193" s="17"/>
      <c r="GB193" s="17"/>
      <c r="GC193" s="17"/>
      <c r="GD193" s="17"/>
      <c r="GE193" s="17"/>
      <c r="GF193" s="17"/>
      <c r="GG193" s="17"/>
      <c r="GH193" s="17"/>
      <c r="GI193" s="17"/>
      <c r="GJ193" s="17"/>
      <c r="GK193" s="17"/>
      <c r="GL193" s="17"/>
      <c r="GM193" s="17"/>
      <c r="GN193" s="17"/>
      <c r="GO193" s="17"/>
      <c r="GP193" s="17"/>
      <c r="GQ193" s="17"/>
      <c r="GR193" s="17"/>
      <c r="GS193" s="17"/>
      <c r="GT193" s="17"/>
      <c r="GU193" s="17"/>
      <c r="GV193" s="17"/>
      <c r="GW193" s="17"/>
      <c r="GX193" s="17"/>
      <c r="GY193" s="17"/>
      <c r="GZ193" s="17"/>
      <c r="HA193" s="17"/>
      <c r="HB193" s="17"/>
      <c r="HC193" s="17"/>
      <c r="HD193" s="17"/>
      <c r="HE193" s="17"/>
      <c r="HF193" s="17"/>
      <c r="HG193" s="17"/>
      <c r="HH193" s="17"/>
      <c r="HI193" s="17"/>
      <c r="HJ193" s="17"/>
      <c r="HK193" s="17"/>
      <c r="HL193" s="17"/>
      <c r="HM193" s="17"/>
      <c r="HN193" s="17"/>
      <c r="HO193" s="17"/>
      <c r="HP193" s="17"/>
      <c r="HQ193" s="17"/>
      <c r="HR193" s="17"/>
      <c r="HS193" s="17"/>
      <c r="HT193" s="17"/>
      <c r="HU193" s="17"/>
      <c r="HV193" s="17"/>
      <c r="HW193" s="17"/>
      <c r="HX193" s="17"/>
      <c r="HY193" s="17"/>
      <c r="HZ193" s="17"/>
      <c r="IA193" s="17"/>
      <c r="IB193" s="17"/>
      <c r="IC193" s="17"/>
      <c r="ID193" s="17"/>
      <c r="IE193" s="17"/>
      <c r="IF193" s="17"/>
    </row>
    <row r="194" spans="1:240" ht="189" x14ac:dyDescent="0.25">
      <c r="A194" s="4" t="s">
        <v>305</v>
      </c>
      <c r="B194" s="12" t="s">
        <v>311</v>
      </c>
      <c r="C194" s="13">
        <v>72.400000000000006</v>
      </c>
      <c r="D194" s="13">
        <v>70.3</v>
      </c>
      <c r="E194" s="13">
        <v>70.3</v>
      </c>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c r="EU194" s="17"/>
      <c r="EV194" s="17"/>
      <c r="EW194" s="17"/>
      <c r="EX194" s="17"/>
      <c r="EY194" s="17"/>
      <c r="EZ194" s="17"/>
      <c r="FA194" s="17"/>
      <c r="FB194" s="17"/>
      <c r="FC194" s="17"/>
      <c r="FD194" s="17"/>
      <c r="FE194" s="17"/>
      <c r="FF194" s="17"/>
      <c r="FG194" s="17"/>
      <c r="FH194" s="17"/>
      <c r="FI194" s="17"/>
      <c r="FJ194" s="17"/>
      <c r="FK194" s="17"/>
      <c r="FL194" s="17"/>
      <c r="FM194" s="17"/>
      <c r="FN194" s="17"/>
      <c r="FO194" s="17"/>
      <c r="FP194" s="17"/>
      <c r="FQ194" s="17"/>
      <c r="FR194" s="17"/>
      <c r="FS194" s="17"/>
      <c r="FT194" s="17"/>
      <c r="FU194" s="17"/>
      <c r="FV194" s="17"/>
      <c r="FW194" s="17"/>
      <c r="FX194" s="17"/>
      <c r="FY194" s="17"/>
      <c r="FZ194" s="17"/>
      <c r="GA194" s="17"/>
      <c r="GB194" s="17"/>
      <c r="GC194" s="17"/>
      <c r="GD194" s="17"/>
      <c r="GE194" s="17"/>
      <c r="GF194" s="17"/>
      <c r="GG194" s="17"/>
      <c r="GH194" s="17"/>
      <c r="GI194" s="17"/>
      <c r="GJ194" s="17"/>
      <c r="GK194" s="17"/>
      <c r="GL194" s="17"/>
      <c r="GM194" s="17"/>
      <c r="GN194" s="17"/>
      <c r="GO194" s="17"/>
      <c r="GP194" s="17"/>
      <c r="GQ194" s="17"/>
      <c r="GR194" s="17"/>
      <c r="GS194" s="17"/>
      <c r="GT194" s="17"/>
      <c r="GU194" s="17"/>
      <c r="GV194" s="17"/>
      <c r="GW194" s="17"/>
      <c r="GX194" s="17"/>
      <c r="GY194" s="17"/>
      <c r="GZ194" s="17"/>
      <c r="HA194" s="17"/>
      <c r="HB194" s="17"/>
      <c r="HC194" s="17"/>
      <c r="HD194" s="17"/>
      <c r="HE194" s="17"/>
      <c r="HF194" s="17"/>
      <c r="HG194" s="17"/>
      <c r="HH194" s="17"/>
      <c r="HI194" s="17"/>
      <c r="HJ194" s="17"/>
      <c r="HK194" s="17"/>
      <c r="HL194" s="17"/>
      <c r="HM194" s="17"/>
      <c r="HN194" s="17"/>
      <c r="HO194" s="17"/>
      <c r="HP194" s="17"/>
      <c r="HQ194" s="17"/>
      <c r="HR194" s="17"/>
      <c r="HS194" s="17"/>
      <c r="HT194" s="17"/>
      <c r="HU194" s="17"/>
      <c r="HV194" s="17"/>
      <c r="HW194" s="17"/>
      <c r="HX194" s="17"/>
      <c r="HY194" s="17"/>
      <c r="HZ194" s="17"/>
      <c r="IA194" s="17"/>
      <c r="IB194" s="17"/>
      <c r="IC194" s="17"/>
      <c r="ID194" s="17"/>
      <c r="IE194" s="17"/>
      <c r="IF194" s="17"/>
    </row>
    <row r="195" spans="1:240" s="56" customFormat="1" ht="63" x14ac:dyDescent="0.25">
      <c r="A195" s="4" t="s">
        <v>312</v>
      </c>
      <c r="B195" s="12" t="s">
        <v>313</v>
      </c>
      <c r="C195" s="13">
        <v>8465.7000000000007</v>
      </c>
      <c r="D195" s="13">
        <v>8465.7000000000007</v>
      </c>
      <c r="E195" s="13">
        <v>8465.7000000000007</v>
      </c>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c r="EU195" s="17"/>
      <c r="EV195" s="17"/>
      <c r="EW195" s="17"/>
      <c r="EX195" s="17"/>
      <c r="EY195" s="17"/>
      <c r="EZ195" s="17"/>
      <c r="FA195" s="17"/>
      <c r="FB195" s="17"/>
      <c r="FC195" s="17"/>
      <c r="FD195" s="17"/>
      <c r="FE195" s="17"/>
      <c r="FF195" s="17"/>
      <c r="FG195" s="17"/>
      <c r="FH195" s="17"/>
      <c r="FI195" s="17"/>
      <c r="FJ195" s="17"/>
      <c r="FK195" s="17"/>
      <c r="FL195" s="17"/>
      <c r="FM195" s="17"/>
      <c r="FN195" s="17"/>
      <c r="FO195" s="17"/>
      <c r="FP195" s="17"/>
      <c r="FQ195" s="17"/>
      <c r="FR195" s="17"/>
      <c r="FS195" s="17"/>
      <c r="FT195" s="17"/>
      <c r="FU195" s="17"/>
      <c r="FV195" s="17"/>
      <c r="FW195" s="17"/>
      <c r="FX195" s="17"/>
      <c r="FY195" s="17"/>
      <c r="FZ195" s="17"/>
      <c r="GA195" s="17"/>
      <c r="GB195" s="17"/>
      <c r="GC195" s="17"/>
      <c r="GD195" s="17"/>
      <c r="GE195" s="17"/>
      <c r="GF195" s="17"/>
      <c r="GG195" s="17"/>
      <c r="GH195" s="17"/>
      <c r="GI195" s="17"/>
      <c r="GJ195" s="17"/>
      <c r="GK195" s="17"/>
      <c r="GL195" s="17"/>
      <c r="GM195" s="17"/>
      <c r="GN195" s="17"/>
      <c r="GO195" s="17"/>
      <c r="GP195" s="17"/>
      <c r="GQ195" s="17"/>
      <c r="GR195" s="17"/>
      <c r="GS195" s="17"/>
      <c r="GT195" s="17"/>
      <c r="GU195" s="17"/>
      <c r="GV195" s="17"/>
      <c r="GW195" s="17"/>
      <c r="GX195" s="17"/>
      <c r="GY195" s="17"/>
      <c r="GZ195" s="17"/>
      <c r="HA195" s="17"/>
      <c r="HB195" s="17"/>
      <c r="HC195" s="17"/>
      <c r="HD195" s="17"/>
      <c r="HE195" s="17"/>
      <c r="HF195" s="17"/>
      <c r="HG195" s="17"/>
      <c r="HH195" s="17"/>
      <c r="HI195" s="17"/>
      <c r="HJ195" s="17"/>
      <c r="HK195" s="17"/>
      <c r="HL195" s="17"/>
      <c r="HM195" s="17"/>
      <c r="HN195" s="17"/>
      <c r="HO195" s="17"/>
      <c r="HP195" s="17"/>
      <c r="HQ195" s="17"/>
      <c r="HR195" s="17"/>
      <c r="HS195" s="17"/>
      <c r="HT195" s="17"/>
      <c r="HU195" s="17"/>
      <c r="HV195" s="17"/>
      <c r="HW195" s="17"/>
      <c r="HX195" s="17"/>
      <c r="HY195" s="17"/>
      <c r="HZ195" s="17"/>
      <c r="IA195" s="17"/>
      <c r="IB195" s="17"/>
      <c r="IC195" s="17"/>
      <c r="ID195" s="17"/>
      <c r="IE195" s="17"/>
      <c r="IF195" s="17"/>
    </row>
    <row r="196" spans="1:240" s="56" customFormat="1" ht="157.5" x14ac:dyDescent="0.25">
      <c r="A196" s="4" t="s">
        <v>312</v>
      </c>
      <c r="B196" s="12" t="s">
        <v>314</v>
      </c>
      <c r="C196" s="13">
        <v>640</v>
      </c>
      <c r="D196" s="13">
        <v>348</v>
      </c>
      <c r="E196" s="13">
        <v>348</v>
      </c>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7"/>
      <c r="EV196" s="17"/>
      <c r="EW196" s="17"/>
      <c r="EX196" s="17"/>
      <c r="EY196" s="17"/>
      <c r="EZ196" s="17"/>
      <c r="FA196" s="17"/>
      <c r="FB196" s="17"/>
      <c r="FC196" s="17"/>
      <c r="FD196" s="17"/>
      <c r="FE196" s="17"/>
      <c r="FF196" s="17"/>
      <c r="FG196" s="17"/>
      <c r="FH196" s="17"/>
      <c r="FI196" s="17"/>
      <c r="FJ196" s="17"/>
      <c r="FK196" s="17"/>
      <c r="FL196" s="17"/>
      <c r="FM196" s="17"/>
      <c r="FN196" s="17"/>
      <c r="FO196" s="17"/>
      <c r="FP196" s="17"/>
      <c r="FQ196" s="17"/>
      <c r="FR196" s="17"/>
      <c r="FS196" s="17"/>
      <c r="FT196" s="17"/>
      <c r="FU196" s="17"/>
      <c r="FV196" s="17"/>
      <c r="FW196" s="17"/>
      <c r="FX196" s="17"/>
      <c r="FY196" s="17"/>
      <c r="FZ196" s="17"/>
      <c r="GA196" s="17"/>
      <c r="GB196" s="17"/>
      <c r="GC196" s="17"/>
      <c r="GD196" s="17"/>
      <c r="GE196" s="17"/>
      <c r="GF196" s="17"/>
      <c r="GG196" s="17"/>
      <c r="GH196" s="17"/>
      <c r="GI196" s="17"/>
      <c r="GJ196" s="17"/>
      <c r="GK196" s="17"/>
      <c r="GL196" s="17"/>
      <c r="GM196" s="17"/>
      <c r="GN196" s="17"/>
      <c r="GO196" s="17"/>
      <c r="GP196" s="17"/>
      <c r="GQ196" s="17"/>
      <c r="GR196" s="17"/>
      <c r="GS196" s="17"/>
      <c r="GT196" s="17"/>
      <c r="GU196" s="17"/>
      <c r="GV196" s="17"/>
      <c r="GW196" s="17"/>
      <c r="GX196" s="17"/>
      <c r="GY196" s="17"/>
      <c r="GZ196" s="17"/>
      <c r="HA196" s="17"/>
      <c r="HB196" s="17"/>
      <c r="HC196" s="17"/>
      <c r="HD196" s="17"/>
      <c r="HE196" s="17"/>
      <c r="HF196" s="17"/>
      <c r="HG196" s="17"/>
      <c r="HH196" s="17"/>
      <c r="HI196" s="17"/>
      <c r="HJ196" s="17"/>
      <c r="HK196" s="17"/>
      <c r="HL196" s="17"/>
      <c r="HM196" s="17"/>
      <c r="HN196" s="17"/>
      <c r="HO196" s="17"/>
      <c r="HP196" s="17"/>
      <c r="HQ196" s="17"/>
      <c r="HR196" s="17"/>
      <c r="HS196" s="17"/>
      <c r="HT196" s="17"/>
      <c r="HU196" s="17"/>
      <c r="HV196" s="17"/>
      <c r="HW196" s="17"/>
      <c r="HX196" s="17"/>
      <c r="HY196" s="17"/>
      <c r="HZ196" s="17"/>
      <c r="IA196" s="17"/>
      <c r="IB196" s="17"/>
      <c r="IC196" s="17"/>
      <c r="ID196" s="17"/>
      <c r="IE196" s="17"/>
      <c r="IF196" s="17"/>
    </row>
    <row r="197" spans="1:240" ht="78.75" x14ac:dyDescent="0.25">
      <c r="A197" s="4" t="s">
        <v>312</v>
      </c>
      <c r="B197" s="12" t="s">
        <v>315</v>
      </c>
      <c r="C197" s="13">
        <v>8857.2999999999993</v>
      </c>
      <c r="D197" s="14">
        <v>9181.5</v>
      </c>
      <c r="E197" s="14">
        <v>9517.6</v>
      </c>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17"/>
      <c r="FA197" s="17"/>
      <c r="FB197" s="17"/>
      <c r="FC197" s="17"/>
      <c r="FD197" s="17"/>
      <c r="FE197" s="17"/>
      <c r="FF197" s="17"/>
      <c r="FG197" s="17"/>
      <c r="FH197" s="17"/>
      <c r="FI197" s="17"/>
      <c r="FJ197" s="17"/>
      <c r="FK197" s="17"/>
      <c r="FL197" s="17"/>
      <c r="FM197" s="17"/>
      <c r="FN197" s="17"/>
      <c r="FO197" s="17"/>
      <c r="FP197" s="17"/>
      <c r="FQ197" s="17"/>
      <c r="FR197" s="17"/>
      <c r="FS197" s="17"/>
      <c r="FT197" s="17"/>
      <c r="FU197" s="17"/>
      <c r="FV197" s="17"/>
      <c r="FW197" s="17"/>
      <c r="FX197" s="17"/>
      <c r="FY197" s="17"/>
      <c r="FZ197" s="17"/>
      <c r="GA197" s="17"/>
      <c r="GB197" s="17"/>
      <c r="GC197" s="17"/>
      <c r="GD197" s="17"/>
      <c r="GE197" s="17"/>
      <c r="GF197" s="17"/>
      <c r="GG197" s="17"/>
      <c r="GH197" s="17"/>
      <c r="GI197" s="17"/>
      <c r="GJ197" s="17"/>
      <c r="GK197" s="17"/>
      <c r="GL197" s="17"/>
      <c r="GM197" s="17"/>
      <c r="GN197" s="17"/>
      <c r="GO197" s="17"/>
      <c r="GP197" s="17"/>
      <c r="GQ197" s="17"/>
      <c r="GR197" s="17"/>
      <c r="GS197" s="17"/>
      <c r="GT197" s="17"/>
      <c r="GU197" s="17"/>
      <c r="GV197" s="17"/>
      <c r="GW197" s="17"/>
      <c r="GX197" s="17"/>
      <c r="GY197" s="17"/>
      <c r="GZ197" s="17"/>
      <c r="HA197" s="17"/>
      <c r="HB197" s="17"/>
      <c r="HC197" s="17"/>
      <c r="HD197" s="17"/>
      <c r="HE197" s="17"/>
      <c r="HF197" s="17"/>
      <c r="HG197" s="17"/>
      <c r="HH197" s="17"/>
      <c r="HI197" s="17"/>
      <c r="HJ197" s="17"/>
      <c r="HK197" s="17"/>
      <c r="HL197" s="17"/>
      <c r="HM197" s="17"/>
      <c r="HN197" s="17"/>
      <c r="HO197" s="17"/>
      <c r="HP197" s="17"/>
      <c r="HQ197" s="17"/>
      <c r="HR197" s="17"/>
      <c r="HS197" s="17"/>
      <c r="HT197" s="17"/>
      <c r="HU197" s="17"/>
      <c r="HV197" s="17"/>
      <c r="HW197" s="17"/>
      <c r="HX197" s="17"/>
      <c r="HY197" s="17"/>
      <c r="HZ197" s="17"/>
      <c r="IA197" s="17"/>
      <c r="IB197" s="17"/>
      <c r="IC197" s="17"/>
      <c r="ID197" s="17"/>
      <c r="IE197" s="17"/>
      <c r="IF197" s="17"/>
    </row>
    <row r="198" spans="1:240" ht="63" x14ac:dyDescent="0.25">
      <c r="A198" s="4" t="s">
        <v>312</v>
      </c>
      <c r="B198" s="12" t="s">
        <v>316</v>
      </c>
      <c r="C198" s="13">
        <v>7736.5</v>
      </c>
      <c r="D198" s="14">
        <v>7736.5</v>
      </c>
      <c r="E198" s="14">
        <v>7736.5</v>
      </c>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c r="EU198" s="17"/>
      <c r="EV198" s="17"/>
      <c r="EW198" s="17"/>
      <c r="EX198" s="17"/>
      <c r="EY198" s="17"/>
      <c r="EZ198" s="17"/>
      <c r="FA198" s="17"/>
      <c r="FB198" s="17"/>
      <c r="FC198" s="17"/>
      <c r="FD198" s="17"/>
      <c r="FE198" s="17"/>
      <c r="FF198" s="17"/>
      <c r="FG198" s="17"/>
      <c r="FH198" s="17"/>
      <c r="FI198" s="17"/>
      <c r="FJ198" s="17"/>
      <c r="FK198" s="17"/>
      <c r="FL198" s="17"/>
      <c r="FM198" s="17"/>
      <c r="FN198" s="17"/>
      <c r="FO198" s="17"/>
      <c r="FP198" s="17"/>
      <c r="FQ198" s="17"/>
      <c r="FR198" s="17"/>
      <c r="FS198" s="17"/>
      <c r="FT198" s="17"/>
      <c r="FU198" s="17"/>
      <c r="FV198" s="17"/>
      <c r="FW198" s="17"/>
      <c r="FX198" s="17"/>
      <c r="FY198" s="17"/>
      <c r="FZ198" s="17"/>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c r="HB198" s="17"/>
      <c r="HC198" s="17"/>
      <c r="HD198" s="17"/>
      <c r="HE198" s="17"/>
      <c r="HF198" s="17"/>
      <c r="HG198" s="17"/>
      <c r="HH198" s="17"/>
      <c r="HI198" s="17"/>
      <c r="HJ198" s="17"/>
      <c r="HK198" s="17"/>
      <c r="HL198" s="17"/>
      <c r="HM198" s="17"/>
      <c r="HN198" s="17"/>
      <c r="HO198" s="17"/>
      <c r="HP198" s="17"/>
      <c r="HQ198" s="17"/>
      <c r="HR198" s="17"/>
      <c r="HS198" s="17"/>
      <c r="HT198" s="17"/>
      <c r="HU198" s="17"/>
      <c r="HV198" s="17"/>
      <c r="HW198" s="17"/>
      <c r="HX198" s="17"/>
      <c r="HY198" s="17"/>
      <c r="HZ198" s="17"/>
      <c r="IA198" s="17"/>
      <c r="IB198" s="17"/>
      <c r="IC198" s="17"/>
      <c r="ID198" s="17"/>
      <c r="IE198" s="17"/>
      <c r="IF198" s="17"/>
    </row>
    <row r="199" spans="1:240" ht="47.25" x14ac:dyDescent="0.25">
      <c r="A199" s="4" t="s">
        <v>312</v>
      </c>
      <c r="B199" s="12" t="s">
        <v>317</v>
      </c>
      <c r="C199" s="13">
        <v>45797.1</v>
      </c>
      <c r="D199" s="14">
        <v>54576.3</v>
      </c>
      <c r="E199" s="14">
        <v>54871.3</v>
      </c>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7"/>
      <c r="ER199" s="17"/>
      <c r="ES199" s="17"/>
      <c r="ET199" s="17"/>
      <c r="EU199" s="17"/>
      <c r="EV199" s="17"/>
      <c r="EW199" s="17"/>
      <c r="EX199" s="17"/>
      <c r="EY199" s="17"/>
      <c r="EZ199" s="17"/>
      <c r="FA199" s="17"/>
      <c r="FB199" s="17"/>
      <c r="FC199" s="17"/>
      <c r="FD199" s="17"/>
      <c r="FE199" s="17"/>
      <c r="FF199" s="17"/>
      <c r="FG199" s="17"/>
      <c r="FH199" s="17"/>
      <c r="FI199" s="17"/>
      <c r="FJ199" s="17"/>
      <c r="FK199" s="17"/>
      <c r="FL199" s="17"/>
      <c r="FM199" s="17"/>
      <c r="FN199" s="17"/>
      <c r="FO199" s="17"/>
      <c r="FP199" s="17"/>
      <c r="FQ199" s="17"/>
      <c r="FR199" s="17"/>
      <c r="FS199" s="17"/>
      <c r="FT199" s="17"/>
      <c r="FU199" s="17"/>
      <c r="FV199" s="17"/>
      <c r="FW199" s="17"/>
      <c r="FX199" s="17"/>
      <c r="FY199" s="17"/>
      <c r="FZ199" s="17"/>
      <c r="GA199" s="17"/>
      <c r="GB199" s="17"/>
      <c r="GC199" s="17"/>
      <c r="GD199" s="17"/>
      <c r="GE199" s="17"/>
      <c r="GF199" s="17"/>
      <c r="GG199" s="17"/>
      <c r="GH199" s="17"/>
      <c r="GI199" s="17"/>
      <c r="GJ199" s="17"/>
      <c r="GK199" s="17"/>
      <c r="GL199" s="17"/>
      <c r="GM199" s="17"/>
      <c r="GN199" s="17"/>
      <c r="GO199" s="17"/>
      <c r="GP199" s="17"/>
      <c r="GQ199" s="17"/>
      <c r="GR199" s="17"/>
      <c r="GS199" s="17"/>
      <c r="GT199" s="17"/>
      <c r="GU199" s="17"/>
      <c r="GV199" s="17"/>
      <c r="GW199" s="17"/>
      <c r="GX199" s="17"/>
      <c r="GY199" s="17"/>
      <c r="GZ199" s="17"/>
      <c r="HA199" s="17"/>
      <c r="HB199" s="17"/>
      <c r="HC199" s="17"/>
      <c r="HD199" s="17"/>
      <c r="HE199" s="17"/>
      <c r="HF199" s="17"/>
      <c r="HG199" s="17"/>
      <c r="HH199" s="17"/>
      <c r="HI199" s="17"/>
      <c r="HJ199" s="17"/>
      <c r="HK199" s="17"/>
      <c r="HL199" s="17"/>
      <c r="HM199" s="17"/>
      <c r="HN199" s="17"/>
      <c r="HO199" s="17"/>
      <c r="HP199" s="17"/>
      <c r="HQ199" s="17"/>
      <c r="HR199" s="17"/>
      <c r="HS199" s="17"/>
      <c r="HT199" s="17"/>
      <c r="HU199" s="17"/>
      <c r="HV199" s="17"/>
      <c r="HW199" s="17"/>
      <c r="HX199" s="17"/>
      <c r="HY199" s="17"/>
      <c r="HZ199" s="17"/>
      <c r="IA199" s="17"/>
      <c r="IB199" s="17"/>
      <c r="IC199" s="17"/>
      <c r="ID199" s="17"/>
      <c r="IE199" s="17"/>
      <c r="IF199" s="17"/>
    </row>
    <row r="200" spans="1:240" ht="63" x14ac:dyDescent="0.25">
      <c r="A200" s="4" t="s">
        <v>312</v>
      </c>
      <c r="B200" s="12" t="s">
        <v>318</v>
      </c>
      <c r="C200" s="13">
        <v>2331.9</v>
      </c>
      <c r="D200" s="13">
        <v>2331.9</v>
      </c>
      <c r="E200" s="13">
        <v>2331.9</v>
      </c>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17"/>
      <c r="EE200" s="17"/>
      <c r="EF200" s="17"/>
      <c r="EG200" s="17"/>
      <c r="EH200" s="17"/>
      <c r="EI200" s="17"/>
      <c r="EJ200" s="17"/>
      <c r="EK200" s="17"/>
      <c r="EL200" s="17"/>
      <c r="EM200" s="17"/>
      <c r="EN200" s="17"/>
      <c r="EO200" s="17"/>
      <c r="EP200" s="17"/>
      <c r="EQ200" s="17"/>
      <c r="ER200" s="17"/>
      <c r="ES200" s="17"/>
      <c r="ET200" s="17"/>
      <c r="EU200" s="17"/>
      <c r="EV200" s="17"/>
      <c r="EW200" s="17"/>
      <c r="EX200" s="17"/>
      <c r="EY200" s="17"/>
      <c r="EZ200" s="17"/>
      <c r="FA200" s="17"/>
      <c r="FB200" s="17"/>
      <c r="FC200" s="17"/>
      <c r="FD200" s="17"/>
      <c r="FE200" s="17"/>
      <c r="FF200" s="17"/>
      <c r="FG200" s="17"/>
      <c r="FH200" s="17"/>
      <c r="FI200" s="17"/>
      <c r="FJ200" s="17"/>
      <c r="FK200" s="17"/>
      <c r="FL200" s="17"/>
      <c r="FM200" s="17"/>
      <c r="FN200" s="17"/>
      <c r="FO200" s="17"/>
      <c r="FP200" s="17"/>
      <c r="FQ200" s="17"/>
      <c r="FR200" s="17"/>
      <c r="FS200" s="17"/>
      <c r="FT200" s="17"/>
      <c r="FU200" s="17"/>
      <c r="FV200" s="17"/>
      <c r="FW200" s="17"/>
      <c r="FX200" s="17"/>
      <c r="FY200" s="17"/>
      <c r="FZ200" s="17"/>
      <c r="GA200" s="17"/>
      <c r="GB200" s="17"/>
      <c r="GC200" s="17"/>
      <c r="GD200" s="17"/>
      <c r="GE200" s="17"/>
      <c r="GF200" s="17"/>
      <c r="GG200" s="17"/>
      <c r="GH200" s="17"/>
      <c r="GI200" s="17"/>
      <c r="GJ200" s="17"/>
      <c r="GK200" s="17"/>
      <c r="GL200" s="17"/>
      <c r="GM200" s="17"/>
      <c r="GN200" s="17"/>
      <c r="GO200" s="17"/>
      <c r="GP200" s="17"/>
      <c r="GQ200" s="17"/>
      <c r="GR200" s="17"/>
      <c r="GS200" s="17"/>
      <c r="GT200" s="17"/>
      <c r="GU200" s="17"/>
      <c r="GV200" s="17"/>
      <c r="GW200" s="17"/>
      <c r="GX200" s="17"/>
      <c r="GY200" s="17"/>
      <c r="GZ200" s="17"/>
      <c r="HA200" s="17"/>
      <c r="HB200" s="17"/>
      <c r="HC200" s="17"/>
      <c r="HD200" s="17"/>
      <c r="HE200" s="17"/>
      <c r="HF200" s="17"/>
      <c r="HG200" s="17"/>
      <c r="HH200" s="17"/>
      <c r="HI200" s="17"/>
      <c r="HJ200" s="17"/>
      <c r="HK200" s="17"/>
      <c r="HL200" s="17"/>
      <c r="HM200" s="17"/>
      <c r="HN200" s="17"/>
      <c r="HO200" s="17"/>
      <c r="HP200" s="17"/>
      <c r="HQ200" s="17"/>
      <c r="HR200" s="17"/>
      <c r="HS200" s="17"/>
      <c r="HT200" s="17"/>
      <c r="HU200" s="17"/>
      <c r="HV200" s="17"/>
      <c r="HW200" s="17"/>
      <c r="HX200" s="17"/>
      <c r="HY200" s="17"/>
      <c r="HZ200" s="17"/>
      <c r="IA200" s="17"/>
      <c r="IB200" s="17"/>
      <c r="IC200" s="17"/>
      <c r="ID200" s="17"/>
      <c r="IE200" s="17"/>
      <c r="IF200" s="17"/>
    </row>
    <row r="201" spans="1:240" ht="63" x14ac:dyDescent="0.25">
      <c r="A201" s="51" t="s">
        <v>312</v>
      </c>
      <c r="B201" s="29" t="s">
        <v>319</v>
      </c>
      <c r="C201" s="13">
        <v>0.6</v>
      </c>
      <c r="D201" s="14">
        <v>0.6</v>
      </c>
      <c r="E201" s="14">
        <v>0.6</v>
      </c>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c r="HB201" s="17"/>
      <c r="HC201" s="17"/>
      <c r="HD201" s="17"/>
      <c r="HE201" s="17"/>
      <c r="HF201" s="17"/>
      <c r="HG201" s="17"/>
      <c r="HH201" s="17"/>
      <c r="HI201" s="17"/>
      <c r="HJ201" s="17"/>
      <c r="HK201" s="17"/>
      <c r="HL201" s="17"/>
      <c r="HM201" s="17"/>
      <c r="HN201" s="17"/>
      <c r="HO201" s="17"/>
      <c r="HP201" s="17"/>
      <c r="HQ201" s="17"/>
      <c r="HR201" s="17"/>
      <c r="HS201" s="17"/>
      <c r="HT201" s="17"/>
      <c r="HU201" s="17"/>
      <c r="HV201" s="17"/>
      <c r="HW201" s="17"/>
      <c r="HX201" s="17"/>
      <c r="HY201" s="17"/>
      <c r="HZ201" s="17"/>
      <c r="IA201" s="17"/>
      <c r="IB201" s="17"/>
      <c r="IC201" s="17"/>
      <c r="ID201" s="17"/>
      <c r="IE201" s="17"/>
      <c r="IF201" s="17"/>
    </row>
    <row r="202" spans="1:240" ht="63" x14ac:dyDescent="0.25">
      <c r="A202" s="51" t="s">
        <v>312</v>
      </c>
      <c r="B202" s="29" t="s">
        <v>320</v>
      </c>
      <c r="C202" s="13">
        <v>17860.2</v>
      </c>
      <c r="D202" s="13">
        <v>19665.400000000001</v>
      </c>
      <c r="E202" s="13">
        <v>20450.8</v>
      </c>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17"/>
      <c r="EE202" s="17"/>
      <c r="EF202" s="17"/>
      <c r="EG202" s="17"/>
      <c r="EH202" s="17"/>
      <c r="EI202" s="17"/>
      <c r="EJ202" s="17"/>
      <c r="EK202" s="17"/>
      <c r="EL202" s="17"/>
      <c r="EM202" s="17"/>
      <c r="EN202" s="17"/>
      <c r="EO202" s="17"/>
      <c r="EP202" s="17"/>
      <c r="EQ202" s="17"/>
      <c r="ER202" s="17"/>
      <c r="ES202" s="17"/>
      <c r="ET202" s="17"/>
      <c r="EU202" s="17"/>
      <c r="EV202" s="17"/>
      <c r="EW202" s="17"/>
      <c r="EX202" s="17"/>
      <c r="EY202" s="17"/>
      <c r="EZ202" s="17"/>
      <c r="FA202" s="17"/>
      <c r="FB202" s="17"/>
      <c r="FC202" s="17"/>
      <c r="FD202" s="17"/>
      <c r="FE202" s="17"/>
      <c r="FF202" s="17"/>
      <c r="FG202" s="17"/>
      <c r="FH202" s="17"/>
      <c r="FI202" s="17"/>
      <c r="FJ202" s="17"/>
      <c r="FK202" s="17"/>
      <c r="FL202" s="17"/>
      <c r="FM202" s="17"/>
      <c r="FN202" s="17"/>
      <c r="FO202" s="17"/>
      <c r="FP202" s="17"/>
      <c r="FQ202" s="17"/>
      <c r="FR202" s="17"/>
      <c r="FS202" s="17"/>
      <c r="FT202" s="17"/>
      <c r="FU202" s="17"/>
      <c r="FV202" s="17"/>
      <c r="FW202" s="17"/>
      <c r="FX202" s="17"/>
      <c r="FY202" s="17"/>
      <c r="FZ202" s="17"/>
      <c r="GA202" s="17"/>
      <c r="GB202" s="17"/>
      <c r="GC202" s="17"/>
      <c r="GD202" s="17"/>
      <c r="GE202" s="17"/>
      <c r="GF202" s="17"/>
      <c r="GG202" s="17"/>
      <c r="GH202" s="17"/>
      <c r="GI202" s="17"/>
      <c r="GJ202" s="17"/>
      <c r="GK202" s="17"/>
      <c r="GL202" s="17"/>
      <c r="GM202" s="17"/>
      <c r="GN202" s="17"/>
      <c r="GO202" s="17"/>
      <c r="GP202" s="17"/>
      <c r="GQ202" s="17"/>
      <c r="GR202" s="17"/>
      <c r="GS202" s="17"/>
      <c r="GT202" s="17"/>
      <c r="GU202" s="17"/>
      <c r="GV202" s="17"/>
      <c r="GW202" s="17"/>
      <c r="GX202" s="17"/>
      <c r="GY202" s="17"/>
      <c r="GZ202" s="17"/>
      <c r="HA202" s="17"/>
      <c r="HB202" s="17"/>
      <c r="HC202" s="17"/>
      <c r="HD202" s="17"/>
      <c r="HE202" s="17"/>
      <c r="HF202" s="17"/>
      <c r="HG202" s="17"/>
      <c r="HH202" s="17"/>
      <c r="HI202" s="17"/>
      <c r="HJ202" s="17"/>
      <c r="HK202" s="17"/>
      <c r="HL202" s="17"/>
      <c r="HM202" s="17"/>
      <c r="HN202" s="17"/>
      <c r="HO202" s="17"/>
      <c r="HP202" s="17"/>
      <c r="HQ202" s="17"/>
      <c r="HR202" s="17"/>
      <c r="HS202" s="17"/>
      <c r="HT202" s="17"/>
      <c r="HU202" s="17"/>
      <c r="HV202" s="17"/>
      <c r="HW202" s="17"/>
      <c r="HX202" s="17"/>
      <c r="HY202" s="17"/>
      <c r="HZ202" s="17"/>
      <c r="IA202" s="17"/>
      <c r="IB202" s="17"/>
      <c r="IC202" s="17"/>
      <c r="ID202" s="17"/>
      <c r="IE202" s="17"/>
      <c r="IF202" s="17"/>
    </row>
    <row r="203" spans="1:240" ht="63" x14ac:dyDescent="0.25">
      <c r="A203" s="4" t="s">
        <v>312</v>
      </c>
      <c r="B203" s="12" t="s">
        <v>321</v>
      </c>
      <c r="C203" s="13">
        <v>25783</v>
      </c>
      <c r="D203" s="14">
        <v>26608.6</v>
      </c>
      <c r="E203" s="14">
        <v>27795.4</v>
      </c>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c r="HB203" s="17"/>
      <c r="HC203" s="17"/>
      <c r="HD203" s="17"/>
      <c r="HE203" s="17"/>
      <c r="HF203" s="17"/>
      <c r="HG203" s="17"/>
      <c r="HH203" s="17"/>
      <c r="HI203" s="17"/>
      <c r="HJ203" s="17"/>
      <c r="HK203" s="17"/>
      <c r="HL203" s="17"/>
      <c r="HM203" s="17"/>
      <c r="HN203" s="17"/>
      <c r="HO203" s="17"/>
      <c r="HP203" s="17"/>
      <c r="HQ203" s="17"/>
      <c r="HR203" s="17"/>
      <c r="HS203" s="17"/>
      <c r="HT203" s="17"/>
      <c r="HU203" s="17"/>
      <c r="HV203" s="17"/>
      <c r="HW203" s="17"/>
      <c r="HX203" s="17"/>
      <c r="HY203" s="17"/>
      <c r="HZ203" s="17"/>
      <c r="IA203" s="17"/>
      <c r="IB203" s="17"/>
      <c r="IC203" s="17"/>
      <c r="ID203" s="17"/>
      <c r="IE203" s="17"/>
      <c r="IF203" s="17"/>
    </row>
    <row r="204" spans="1:240" ht="63" x14ac:dyDescent="0.25">
      <c r="A204" s="4" t="s">
        <v>312</v>
      </c>
      <c r="B204" s="12" t="s">
        <v>322</v>
      </c>
      <c r="C204" s="13">
        <v>173926.7</v>
      </c>
      <c r="D204" s="14">
        <v>189115.5</v>
      </c>
      <c r="E204" s="14">
        <v>196680.2</v>
      </c>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7"/>
      <c r="ER204" s="17"/>
      <c r="ES204" s="17"/>
      <c r="ET204" s="17"/>
      <c r="EU204" s="17"/>
      <c r="EV204" s="17"/>
      <c r="EW204" s="17"/>
      <c r="EX204" s="17"/>
      <c r="EY204" s="17"/>
      <c r="EZ204" s="17"/>
      <c r="FA204" s="17"/>
      <c r="FB204" s="17"/>
      <c r="FC204" s="17"/>
      <c r="FD204" s="17"/>
      <c r="FE204" s="17"/>
      <c r="FF204" s="17"/>
      <c r="FG204" s="17"/>
      <c r="FH204" s="17"/>
      <c r="FI204" s="17"/>
      <c r="FJ204" s="17"/>
      <c r="FK204" s="17"/>
      <c r="FL204" s="17"/>
      <c r="FM204" s="17"/>
      <c r="FN204" s="17"/>
      <c r="FO204" s="17"/>
      <c r="FP204" s="17"/>
      <c r="FQ204" s="17"/>
      <c r="FR204" s="17"/>
      <c r="FS204" s="17"/>
      <c r="FT204" s="17"/>
      <c r="FU204" s="17"/>
      <c r="FV204" s="17"/>
      <c r="FW204" s="17"/>
      <c r="FX204" s="17"/>
      <c r="FY204" s="17"/>
      <c r="FZ204" s="17"/>
      <c r="GA204" s="17"/>
      <c r="GB204" s="17"/>
      <c r="GC204" s="17"/>
      <c r="GD204" s="17"/>
      <c r="GE204" s="17"/>
      <c r="GF204" s="17"/>
      <c r="GG204" s="17"/>
      <c r="GH204" s="17"/>
      <c r="GI204" s="17"/>
      <c r="GJ204" s="17"/>
      <c r="GK204" s="17"/>
      <c r="GL204" s="17"/>
      <c r="GM204" s="17"/>
      <c r="GN204" s="17"/>
      <c r="GO204" s="17"/>
      <c r="GP204" s="17"/>
      <c r="GQ204" s="17"/>
      <c r="GR204" s="17"/>
      <c r="GS204" s="17"/>
      <c r="GT204" s="17"/>
      <c r="GU204" s="17"/>
      <c r="GV204" s="17"/>
      <c r="GW204" s="17"/>
      <c r="GX204" s="17"/>
      <c r="GY204" s="17"/>
      <c r="GZ204" s="17"/>
      <c r="HA204" s="17"/>
      <c r="HB204" s="17"/>
      <c r="HC204" s="17"/>
      <c r="HD204" s="17"/>
      <c r="HE204" s="17"/>
      <c r="HF204" s="17"/>
      <c r="HG204" s="17"/>
      <c r="HH204" s="17"/>
      <c r="HI204" s="17"/>
      <c r="HJ204" s="17"/>
      <c r="HK204" s="17"/>
      <c r="HL204" s="17"/>
      <c r="HM204" s="17"/>
      <c r="HN204" s="17"/>
      <c r="HO204" s="17"/>
      <c r="HP204" s="17"/>
      <c r="HQ204" s="17"/>
      <c r="HR204" s="17"/>
      <c r="HS204" s="17"/>
      <c r="HT204" s="17"/>
      <c r="HU204" s="17"/>
      <c r="HV204" s="17"/>
      <c r="HW204" s="17"/>
      <c r="HX204" s="17"/>
      <c r="HY204" s="17"/>
      <c r="HZ204" s="17"/>
      <c r="IA204" s="17"/>
      <c r="IB204" s="17"/>
      <c r="IC204" s="17"/>
      <c r="ID204" s="17"/>
      <c r="IE204" s="17"/>
      <c r="IF204" s="17"/>
    </row>
    <row r="205" spans="1:240" ht="63" x14ac:dyDescent="0.25">
      <c r="A205" s="4" t="s">
        <v>312</v>
      </c>
      <c r="B205" s="12" t="s">
        <v>323</v>
      </c>
      <c r="C205" s="13">
        <v>127308.3</v>
      </c>
      <c r="D205" s="14">
        <v>136099.6</v>
      </c>
      <c r="E205" s="14">
        <v>141543.6</v>
      </c>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c r="EU205" s="17"/>
      <c r="EV205" s="17"/>
      <c r="EW205" s="17"/>
      <c r="EX205" s="17"/>
      <c r="EY205" s="17"/>
      <c r="EZ205" s="17"/>
      <c r="FA205" s="17"/>
      <c r="FB205" s="17"/>
      <c r="FC205" s="17"/>
      <c r="FD205" s="17"/>
      <c r="FE205" s="17"/>
      <c r="FF205" s="17"/>
      <c r="FG205" s="17"/>
      <c r="FH205" s="17"/>
      <c r="FI205" s="17"/>
      <c r="FJ205" s="17"/>
      <c r="FK205" s="17"/>
      <c r="FL205" s="17"/>
      <c r="FM205" s="17"/>
      <c r="FN205" s="17"/>
      <c r="FO205" s="17"/>
      <c r="FP205" s="17"/>
      <c r="FQ205" s="17"/>
      <c r="FR205" s="17"/>
      <c r="FS205" s="17"/>
      <c r="FT205" s="17"/>
      <c r="FU205" s="17"/>
      <c r="FV205" s="17"/>
      <c r="FW205" s="17"/>
      <c r="FX205" s="17"/>
      <c r="FY205" s="17"/>
      <c r="FZ205" s="17"/>
      <c r="GA205" s="17"/>
      <c r="GB205" s="17"/>
      <c r="GC205" s="17"/>
      <c r="GD205" s="17"/>
      <c r="GE205" s="17"/>
      <c r="GF205" s="17"/>
      <c r="GG205" s="17"/>
      <c r="GH205" s="17"/>
      <c r="GI205" s="17"/>
      <c r="GJ205" s="17"/>
      <c r="GK205" s="17"/>
      <c r="GL205" s="17"/>
      <c r="GM205" s="17"/>
      <c r="GN205" s="17"/>
      <c r="GO205" s="17"/>
      <c r="GP205" s="17"/>
      <c r="GQ205" s="17"/>
      <c r="GR205" s="17"/>
      <c r="GS205" s="17"/>
      <c r="GT205" s="17"/>
      <c r="GU205" s="17"/>
      <c r="GV205" s="17"/>
      <c r="GW205" s="17"/>
      <c r="GX205" s="17"/>
      <c r="GY205" s="17"/>
      <c r="GZ205" s="17"/>
      <c r="HA205" s="17"/>
      <c r="HB205" s="17"/>
      <c r="HC205" s="17"/>
      <c r="HD205" s="17"/>
      <c r="HE205" s="17"/>
      <c r="HF205" s="17"/>
      <c r="HG205" s="17"/>
      <c r="HH205" s="17"/>
      <c r="HI205" s="17"/>
      <c r="HJ205" s="17"/>
      <c r="HK205" s="17"/>
      <c r="HL205" s="17"/>
      <c r="HM205" s="17"/>
      <c r="HN205" s="17"/>
      <c r="HO205" s="17"/>
      <c r="HP205" s="17"/>
      <c r="HQ205" s="17"/>
      <c r="HR205" s="17"/>
      <c r="HS205" s="17"/>
      <c r="HT205" s="17"/>
      <c r="HU205" s="17"/>
      <c r="HV205" s="17"/>
      <c r="HW205" s="17"/>
      <c r="HX205" s="17"/>
      <c r="HY205" s="17"/>
      <c r="HZ205" s="17"/>
      <c r="IA205" s="17"/>
      <c r="IB205" s="17"/>
      <c r="IC205" s="17"/>
      <c r="ID205" s="17"/>
      <c r="IE205" s="17"/>
      <c r="IF205" s="17"/>
    </row>
    <row r="206" spans="1:240" ht="78.75" x14ac:dyDescent="0.25">
      <c r="A206" s="4" t="s">
        <v>312</v>
      </c>
      <c r="B206" s="12" t="s">
        <v>324</v>
      </c>
      <c r="C206" s="13">
        <v>0</v>
      </c>
      <c r="D206" s="14">
        <v>0</v>
      </c>
      <c r="E206" s="14">
        <v>0</v>
      </c>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7"/>
      <c r="EV206" s="17"/>
      <c r="EW206" s="17"/>
      <c r="EX206" s="17"/>
      <c r="EY206" s="17"/>
      <c r="EZ206" s="17"/>
      <c r="FA206" s="17"/>
      <c r="FB206" s="17"/>
      <c r="FC206" s="17"/>
      <c r="FD206" s="17"/>
      <c r="FE206" s="17"/>
      <c r="FF206" s="17"/>
      <c r="FG206" s="17"/>
      <c r="FH206" s="17"/>
      <c r="FI206" s="17"/>
      <c r="FJ206" s="17"/>
      <c r="FK206" s="17"/>
      <c r="FL206" s="17"/>
      <c r="FM206" s="17"/>
      <c r="FN206" s="17"/>
      <c r="FO206" s="17"/>
      <c r="FP206" s="17"/>
      <c r="FQ206" s="17"/>
      <c r="FR206" s="17"/>
      <c r="FS206" s="17"/>
      <c r="FT206" s="17"/>
      <c r="FU206" s="17"/>
      <c r="FV206" s="17"/>
      <c r="FW206" s="17"/>
      <c r="FX206" s="17"/>
      <c r="FY206" s="17"/>
      <c r="FZ206" s="17"/>
      <c r="GA206" s="17"/>
      <c r="GB206" s="17"/>
      <c r="GC206" s="17"/>
      <c r="GD206" s="17"/>
      <c r="GE206" s="17"/>
      <c r="GF206" s="17"/>
      <c r="GG206" s="17"/>
      <c r="GH206" s="17"/>
      <c r="GI206" s="17"/>
      <c r="GJ206" s="17"/>
      <c r="GK206" s="17"/>
      <c r="GL206" s="17"/>
      <c r="GM206" s="17"/>
      <c r="GN206" s="17"/>
      <c r="GO206" s="17"/>
      <c r="GP206" s="17"/>
      <c r="GQ206" s="17"/>
      <c r="GR206" s="17"/>
      <c r="GS206" s="17"/>
      <c r="GT206" s="17"/>
      <c r="GU206" s="17"/>
      <c r="GV206" s="17"/>
      <c r="GW206" s="17"/>
      <c r="GX206" s="17"/>
      <c r="GY206" s="17"/>
      <c r="GZ206" s="17"/>
      <c r="HA206" s="17"/>
      <c r="HB206" s="17"/>
      <c r="HC206" s="17"/>
      <c r="HD206" s="17"/>
      <c r="HE206" s="17"/>
      <c r="HF206" s="17"/>
      <c r="HG206" s="17"/>
      <c r="HH206" s="17"/>
      <c r="HI206" s="17"/>
      <c r="HJ206" s="17"/>
      <c r="HK206" s="17"/>
      <c r="HL206" s="17"/>
      <c r="HM206" s="17"/>
      <c r="HN206" s="17"/>
      <c r="HO206" s="17"/>
      <c r="HP206" s="17"/>
      <c r="HQ206" s="17"/>
      <c r="HR206" s="17"/>
      <c r="HS206" s="17"/>
      <c r="HT206" s="17"/>
      <c r="HU206" s="17"/>
      <c r="HV206" s="17"/>
      <c r="HW206" s="17"/>
      <c r="HX206" s="17"/>
      <c r="HY206" s="17"/>
      <c r="HZ206" s="17"/>
      <c r="IA206" s="17"/>
      <c r="IB206" s="17"/>
      <c r="IC206" s="17"/>
      <c r="ID206" s="17"/>
      <c r="IE206" s="17"/>
      <c r="IF206" s="17"/>
    </row>
    <row r="207" spans="1:240" ht="78.75" x14ac:dyDescent="0.25">
      <c r="A207" s="4" t="s">
        <v>312</v>
      </c>
      <c r="B207" s="12" t="s">
        <v>325</v>
      </c>
      <c r="C207" s="13">
        <v>320.7</v>
      </c>
      <c r="D207" s="14">
        <v>333.5</v>
      </c>
      <c r="E207" s="14">
        <v>346.8</v>
      </c>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c r="EU207" s="17"/>
      <c r="EV207" s="17"/>
      <c r="EW207" s="17"/>
      <c r="EX207" s="17"/>
      <c r="EY207" s="17"/>
      <c r="EZ207" s="17"/>
      <c r="FA207" s="17"/>
      <c r="FB207" s="17"/>
      <c r="FC207" s="17"/>
      <c r="FD207" s="17"/>
      <c r="FE207" s="17"/>
      <c r="FF207" s="17"/>
      <c r="FG207" s="17"/>
      <c r="FH207" s="17"/>
      <c r="FI207" s="17"/>
      <c r="FJ207" s="17"/>
      <c r="FK207" s="17"/>
      <c r="FL207" s="17"/>
      <c r="FM207" s="17"/>
      <c r="FN207" s="17"/>
      <c r="FO207" s="17"/>
      <c r="FP207" s="17"/>
      <c r="FQ207" s="17"/>
      <c r="FR207" s="17"/>
      <c r="FS207" s="17"/>
      <c r="FT207" s="17"/>
      <c r="FU207" s="17"/>
      <c r="FV207" s="17"/>
      <c r="FW207" s="17"/>
      <c r="FX207" s="17"/>
      <c r="FY207" s="17"/>
      <c r="FZ207" s="17"/>
      <c r="GA207" s="17"/>
      <c r="GB207" s="17"/>
      <c r="GC207" s="17"/>
      <c r="GD207" s="17"/>
      <c r="GE207" s="17"/>
      <c r="GF207" s="17"/>
      <c r="GG207" s="17"/>
      <c r="GH207" s="17"/>
      <c r="GI207" s="17"/>
      <c r="GJ207" s="17"/>
      <c r="GK207" s="17"/>
      <c r="GL207" s="17"/>
      <c r="GM207" s="17"/>
      <c r="GN207" s="17"/>
      <c r="GO207" s="17"/>
      <c r="GP207" s="17"/>
      <c r="GQ207" s="17"/>
      <c r="GR207" s="17"/>
      <c r="GS207" s="17"/>
      <c r="GT207" s="17"/>
      <c r="GU207" s="17"/>
      <c r="GV207" s="17"/>
      <c r="GW207" s="17"/>
      <c r="GX207" s="17"/>
      <c r="GY207" s="17"/>
      <c r="GZ207" s="17"/>
      <c r="HA207" s="17"/>
      <c r="HB207" s="17"/>
      <c r="HC207" s="17"/>
      <c r="HD207" s="17"/>
      <c r="HE207" s="17"/>
      <c r="HF207" s="17"/>
      <c r="HG207" s="17"/>
      <c r="HH207" s="17"/>
      <c r="HI207" s="17"/>
      <c r="HJ207" s="17"/>
      <c r="HK207" s="17"/>
      <c r="HL207" s="17"/>
      <c r="HM207" s="17"/>
      <c r="HN207" s="17"/>
      <c r="HO207" s="17"/>
      <c r="HP207" s="17"/>
      <c r="HQ207" s="17"/>
      <c r="HR207" s="17"/>
      <c r="HS207" s="17"/>
      <c r="HT207" s="17"/>
      <c r="HU207" s="17"/>
      <c r="HV207" s="17"/>
      <c r="HW207" s="17"/>
      <c r="HX207" s="17"/>
      <c r="HY207" s="17"/>
      <c r="HZ207" s="17"/>
      <c r="IA207" s="17"/>
      <c r="IB207" s="17"/>
      <c r="IC207" s="17"/>
      <c r="ID207" s="17"/>
      <c r="IE207" s="17"/>
      <c r="IF207" s="17"/>
    </row>
    <row r="208" spans="1:240" ht="78.75" x14ac:dyDescent="0.25">
      <c r="A208" s="4" t="s">
        <v>312</v>
      </c>
      <c r="B208" s="12" t="s">
        <v>326</v>
      </c>
      <c r="C208" s="13">
        <v>24.6</v>
      </c>
      <c r="D208" s="14">
        <v>24.6</v>
      </c>
      <c r="E208" s="14">
        <v>24.6</v>
      </c>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c r="FA208" s="17"/>
      <c r="FB208" s="17"/>
      <c r="FC208" s="17"/>
      <c r="FD208" s="17"/>
      <c r="FE208" s="17"/>
      <c r="FF208" s="17"/>
      <c r="FG208" s="17"/>
      <c r="FH208" s="17"/>
      <c r="FI208" s="17"/>
      <c r="FJ208" s="17"/>
      <c r="FK208" s="17"/>
      <c r="FL208" s="17"/>
      <c r="FM208" s="17"/>
      <c r="FN208" s="17"/>
      <c r="FO208" s="17"/>
      <c r="FP208" s="17"/>
      <c r="FQ208" s="17"/>
      <c r="FR208" s="17"/>
      <c r="FS208" s="17"/>
      <c r="FT208" s="17"/>
      <c r="FU208" s="17"/>
      <c r="FV208" s="17"/>
      <c r="FW208" s="17"/>
      <c r="FX208" s="17"/>
      <c r="FY208" s="17"/>
      <c r="FZ208" s="17"/>
      <c r="GA208" s="17"/>
      <c r="GB208" s="17"/>
      <c r="GC208" s="17"/>
      <c r="GD208" s="17"/>
      <c r="GE208" s="17"/>
      <c r="GF208" s="17"/>
      <c r="GG208" s="17"/>
      <c r="GH208" s="17"/>
      <c r="GI208" s="17"/>
      <c r="GJ208" s="17"/>
      <c r="GK208" s="17"/>
      <c r="GL208" s="17"/>
      <c r="GM208" s="17"/>
      <c r="GN208" s="17"/>
      <c r="GO208" s="17"/>
      <c r="GP208" s="17"/>
      <c r="GQ208" s="17"/>
      <c r="GR208" s="17"/>
      <c r="GS208" s="17"/>
      <c r="GT208" s="17"/>
      <c r="GU208" s="17"/>
      <c r="GV208" s="17"/>
      <c r="GW208" s="17"/>
      <c r="GX208" s="17"/>
      <c r="GY208" s="17"/>
      <c r="GZ208" s="17"/>
      <c r="HA208" s="17"/>
      <c r="HB208" s="17"/>
      <c r="HC208" s="17"/>
      <c r="HD208" s="17"/>
      <c r="HE208" s="17"/>
      <c r="HF208" s="17"/>
      <c r="HG208" s="17"/>
      <c r="HH208" s="17"/>
      <c r="HI208" s="17"/>
      <c r="HJ208" s="17"/>
      <c r="HK208" s="17"/>
      <c r="HL208" s="17"/>
      <c r="HM208" s="17"/>
      <c r="HN208" s="17"/>
      <c r="HO208" s="17"/>
      <c r="HP208" s="17"/>
      <c r="HQ208" s="17"/>
      <c r="HR208" s="17"/>
      <c r="HS208" s="17"/>
      <c r="HT208" s="17"/>
      <c r="HU208" s="17"/>
      <c r="HV208" s="17"/>
      <c r="HW208" s="17"/>
      <c r="HX208" s="17"/>
      <c r="HY208" s="17"/>
      <c r="HZ208" s="17"/>
      <c r="IA208" s="17"/>
      <c r="IB208" s="17"/>
      <c r="IC208" s="17"/>
      <c r="ID208" s="17"/>
      <c r="IE208" s="17"/>
      <c r="IF208" s="17"/>
    </row>
    <row r="209" spans="1:240" ht="141.75" x14ac:dyDescent="0.25">
      <c r="A209" s="4" t="s">
        <v>312</v>
      </c>
      <c r="B209" s="12" t="s">
        <v>327</v>
      </c>
      <c r="C209" s="13">
        <v>126</v>
      </c>
      <c r="D209" s="14">
        <v>111</v>
      </c>
      <c r="E209" s="14">
        <v>111</v>
      </c>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c r="EI209" s="17"/>
      <c r="EJ209" s="17"/>
      <c r="EK209" s="17"/>
      <c r="EL209" s="17"/>
      <c r="EM209" s="17"/>
      <c r="EN209" s="17"/>
      <c r="EO209" s="17"/>
      <c r="EP209" s="17"/>
      <c r="EQ209" s="17"/>
      <c r="ER209" s="17"/>
      <c r="ES209" s="17"/>
      <c r="ET209" s="17"/>
      <c r="EU209" s="17"/>
      <c r="EV209" s="17"/>
      <c r="EW209" s="17"/>
      <c r="EX209" s="17"/>
      <c r="EY209" s="17"/>
      <c r="EZ209" s="17"/>
      <c r="FA209" s="17"/>
      <c r="FB209" s="17"/>
      <c r="FC209" s="17"/>
      <c r="FD209" s="17"/>
      <c r="FE209" s="17"/>
      <c r="FF209" s="17"/>
      <c r="FG209" s="17"/>
      <c r="FH209" s="17"/>
      <c r="FI209" s="17"/>
      <c r="FJ209" s="17"/>
      <c r="FK209" s="17"/>
      <c r="FL209" s="17"/>
      <c r="FM209" s="17"/>
      <c r="FN209" s="17"/>
      <c r="FO209" s="17"/>
      <c r="FP209" s="17"/>
      <c r="FQ209" s="17"/>
      <c r="FR209" s="17"/>
      <c r="FS209" s="17"/>
      <c r="FT209" s="17"/>
      <c r="FU209" s="17"/>
      <c r="FV209" s="17"/>
      <c r="FW209" s="17"/>
      <c r="FX209" s="17"/>
      <c r="FY209" s="17"/>
      <c r="FZ209" s="17"/>
      <c r="GA209" s="17"/>
      <c r="GB209" s="17"/>
      <c r="GC209" s="17"/>
      <c r="GD209" s="17"/>
      <c r="GE209" s="17"/>
      <c r="GF209" s="17"/>
      <c r="GG209" s="17"/>
      <c r="GH209" s="17"/>
      <c r="GI209" s="17"/>
      <c r="GJ209" s="17"/>
      <c r="GK209" s="17"/>
      <c r="GL209" s="17"/>
      <c r="GM209" s="17"/>
      <c r="GN209" s="17"/>
      <c r="GO209" s="17"/>
      <c r="GP209" s="17"/>
      <c r="GQ209" s="17"/>
      <c r="GR209" s="17"/>
      <c r="GS209" s="17"/>
      <c r="GT209" s="17"/>
      <c r="GU209" s="17"/>
      <c r="GV209" s="17"/>
      <c r="GW209" s="17"/>
      <c r="GX209" s="17"/>
      <c r="GY209" s="17"/>
      <c r="GZ209" s="17"/>
      <c r="HA209" s="17"/>
      <c r="HB209" s="17"/>
      <c r="HC209" s="17"/>
      <c r="HD209" s="17"/>
      <c r="HE209" s="17"/>
      <c r="HF209" s="17"/>
      <c r="HG209" s="17"/>
      <c r="HH209" s="17"/>
      <c r="HI209" s="17"/>
      <c r="HJ209" s="17"/>
      <c r="HK209" s="17"/>
      <c r="HL209" s="17"/>
      <c r="HM209" s="17"/>
      <c r="HN209" s="17"/>
      <c r="HO209" s="17"/>
      <c r="HP209" s="17"/>
      <c r="HQ209" s="17"/>
      <c r="HR209" s="17"/>
      <c r="HS209" s="17"/>
      <c r="HT209" s="17"/>
      <c r="HU209" s="17"/>
      <c r="HV209" s="17"/>
      <c r="HW209" s="17"/>
      <c r="HX209" s="17"/>
      <c r="HY209" s="17"/>
      <c r="HZ209" s="17"/>
      <c r="IA209" s="17"/>
      <c r="IB209" s="17"/>
      <c r="IC209" s="17"/>
      <c r="ID209" s="17"/>
      <c r="IE209" s="17"/>
      <c r="IF209" s="17"/>
    </row>
    <row r="210" spans="1:240" ht="189" x14ac:dyDescent="0.25">
      <c r="A210" s="4" t="s">
        <v>312</v>
      </c>
      <c r="B210" s="12" t="s">
        <v>328</v>
      </c>
      <c r="C210" s="13">
        <v>924.8</v>
      </c>
      <c r="D210" s="14">
        <v>924.8</v>
      </c>
      <c r="E210" s="14">
        <v>924.8</v>
      </c>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c r="EU210" s="17"/>
      <c r="EV210" s="17"/>
      <c r="EW210" s="17"/>
      <c r="EX210" s="17"/>
      <c r="EY210" s="17"/>
      <c r="EZ210" s="17"/>
      <c r="FA210" s="17"/>
      <c r="FB210" s="17"/>
      <c r="FC210" s="17"/>
      <c r="FD210" s="17"/>
      <c r="FE210" s="17"/>
      <c r="FF210" s="17"/>
      <c r="FG210" s="17"/>
      <c r="FH210" s="17"/>
      <c r="FI210" s="17"/>
      <c r="FJ210" s="17"/>
      <c r="FK210" s="17"/>
      <c r="FL210" s="17"/>
      <c r="FM210" s="17"/>
      <c r="FN210" s="17"/>
      <c r="FO210" s="17"/>
      <c r="FP210" s="17"/>
      <c r="FQ210" s="17"/>
      <c r="FR210" s="17"/>
      <c r="FS210" s="17"/>
      <c r="FT210" s="17"/>
      <c r="FU210" s="17"/>
      <c r="FV210" s="17"/>
      <c r="FW210" s="17"/>
      <c r="FX210" s="17"/>
      <c r="FY210" s="17"/>
      <c r="FZ210" s="17"/>
      <c r="GA210" s="17"/>
      <c r="GB210" s="17"/>
      <c r="GC210" s="17"/>
      <c r="GD210" s="17"/>
      <c r="GE210" s="17"/>
      <c r="GF210" s="17"/>
      <c r="GG210" s="17"/>
      <c r="GH210" s="17"/>
      <c r="GI210" s="17"/>
      <c r="GJ210" s="17"/>
      <c r="GK210" s="17"/>
      <c r="GL210" s="17"/>
      <c r="GM210" s="17"/>
      <c r="GN210" s="17"/>
      <c r="GO210" s="17"/>
      <c r="GP210" s="17"/>
      <c r="GQ210" s="17"/>
      <c r="GR210" s="17"/>
      <c r="GS210" s="17"/>
      <c r="GT210" s="17"/>
      <c r="GU210" s="17"/>
      <c r="GV210" s="17"/>
      <c r="GW210" s="17"/>
      <c r="GX210" s="17"/>
      <c r="GY210" s="17"/>
      <c r="GZ210" s="17"/>
      <c r="HA210" s="17"/>
      <c r="HB210" s="17"/>
      <c r="HC210" s="17"/>
      <c r="HD210" s="17"/>
      <c r="HE210" s="17"/>
      <c r="HF210" s="17"/>
      <c r="HG210" s="17"/>
      <c r="HH210" s="17"/>
      <c r="HI210" s="17"/>
      <c r="HJ210" s="17"/>
      <c r="HK210" s="17"/>
      <c r="HL210" s="17"/>
      <c r="HM210" s="17"/>
      <c r="HN210" s="17"/>
      <c r="HO210" s="17"/>
      <c r="HP210" s="17"/>
      <c r="HQ210" s="17"/>
      <c r="HR210" s="17"/>
      <c r="HS210" s="17"/>
      <c r="HT210" s="17"/>
      <c r="HU210" s="17"/>
      <c r="HV210" s="17"/>
      <c r="HW210" s="17"/>
      <c r="HX210" s="17"/>
      <c r="HY210" s="17"/>
      <c r="HZ210" s="17"/>
      <c r="IA210" s="17"/>
      <c r="IB210" s="17"/>
      <c r="IC210" s="17"/>
      <c r="ID210" s="17"/>
      <c r="IE210" s="17"/>
      <c r="IF210" s="17"/>
    </row>
    <row r="211" spans="1:240" ht="63" x14ac:dyDescent="0.25">
      <c r="A211" s="4" t="s">
        <v>312</v>
      </c>
      <c r="B211" s="57" t="s">
        <v>329</v>
      </c>
      <c r="C211" s="13">
        <v>139.5</v>
      </c>
      <c r="D211" s="14">
        <v>145</v>
      </c>
      <c r="E211" s="14">
        <v>145</v>
      </c>
    </row>
    <row r="212" spans="1:240" ht="94.5" x14ac:dyDescent="0.25">
      <c r="A212" s="4" t="s">
        <v>312</v>
      </c>
      <c r="B212" s="57" t="s">
        <v>330</v>
      </c>
      <c r="C212" s="13">
        <v>17688.400000000001</v>
      </c>
      <c r="D212" s="14">
        <v>19331.099999999999</v>
      </c>
      <c r="E212" s="14">
        <v>18639.099999999999</v>
      </c>
    </row>
    <row r="213" spans="1:240" ht="126" x14ac:dyDescent="0.25">
      <c r="A213" s="4" t="s">
        <v>331</v>
      </c>
      <c r="B213" s="12" t="s">
        <v>332</v>
      </c>
      <c r="C213" s="13">
        <v>3287.2</v>
      </c>
      <c r="D213" s="13">
        <v>3287.2</v>
      </c>
      <c r="E213" s="13">
        <v>3287.2</v>
      </c>
    </row>
    <row r="214" spans="1:240" ht="110.25" x14ac:dyDescent="0.25">
      <c r="A214" s="4" t="s">
        <v>331</v>
      </c>
      <c r="B214" s="12" t="s">
        <v>333</v>
      </c>
      <c r="C214" s="13">
        <v>4800.2</v>
      </c>
      <c r="D214" s="13">
        <v>4814.1000000000004</v>
      </c>
      <c r="E214" s="13">
        <v>4828.7</v>
      </c>
    </row>
    <row r="215" spans="1:240" ht="126" x14ac:dyDescent="0.25">
      <c r="A215" s="4" t="s">
        <v>331</v>
      </c>
      <c r="B215" s="12" t="s">
        <v>334</v>
      </c>
      <c r="C215" s="58">
        <v>61366.6</v>
      </c>
      <c r="D215" s="58">
        <v>61371.6</v>
      </c>
      <c r="E215" s="13">
        <v>61376.7</v>
      </c>
    </row>
    <row r="216" spans="1:240" ht="94.5" x14ac:dyDescent="0.25">
      <c r="A216" s="4" t="s">
        <v>331</v>
      </c>
      <c r="B216" s="12" t="s">
        <v>335</v>
      </c>
      <c r="C216" s="13">
        <v>978023.4</v>
      </c>
      <c r="D216" s="13">
        <v>978820.3</v>
      </c>
      <c r="E216" s="13">
        <v>979649.2</v>
      </c>
    </row>
    <row r="217" spans="1:240" ht="63" x14ac:dyDescent="0.25">
      <c r="A217" s="4" t="s">
        <v>331</v>
      </c>
      <c r="B217" s="12" t="s">
        <v>336</v>
      </c>
      <c r="C217" s="13">
        <v>669827.9</v>
      </c>
      <c r="D217" s="13">
        <v>670431.1</v>
      </c>
      <c r="E217" s="13">
        <v>671058.4</v>
      </c>
    </row>
    <row r="218" spans="1:240" ht="78.75" x14ac:dyDescent="0.25">
      <c r="A218" s="4" t="s">
        <v>331</v>
      </c>
      <c r="B218" s="12" t="s">
        <v>337</v>
      </c>
      <c r="C218" s="13">
        <v>33081</v>
      </c>
      <c r="D218" s="13">
        <v>33081</v>
      </c>
      <c r="E218" s="13">
        <v>33081</v>
      </c>
    </row>
    <row r="219" spans="1:240" ht="141.75" x14ac:dyDescent="0.25">
      <c r="A219" s="4" t="s">
        <v>331</v>
      </c>
      <c r="B219" s="12" t="s">
        <v>338</v>
      </c>
      <c r="C219" s="13">
        <v>2561.9</v>
      </c>
      <c r="D219" s="13">
        <v>0</v>
      </c>
      <c r="E219" s="13">
        <v>0</v>
      </c>
    </row>
    <row r="220" spans="1:240" ht="47.25" x14ac:dyDescent="0.25">
      <c r="A220" s="4" t="s">
        <v>339</v>
      </c>
      <c r="B220" s="12" t="s">
        <v>340</v>
      </c>
      <c r="C220" s="13">
        <v>103612</v>
      </c>
      <c r="D220" s="14">
        <v>104864.3</v>
      </c>
      <c r="E220" s="14">
        <v>106161.7</v>
      </c>
    </row>
    <row r="221" spans="1:240" ht="78.75" x14ac:dyDescent="0.25">
      <c r="A221" s="4" t="s">
        <v>341</v>
      </c>
      <c r="B221" s="12" t="s">
        <v>342</v>
      </c>
      <c r="C221" s="13">
        <v>28059.1</v>
      </c>
      <c r="D221" s="13">
        <v>28059.1</v>
      </c>
      <c r="E221" s="13">
        <v>28059.1</v>
      </c>
    </row>
    <row r="222" spans="1:240" ht="63" x14ac:dyDescent="0.25">
      <c r="A222" s="4" t="s">
        <v>343</v>
      </c>
      <c r="B222" s="12" t="s">
        <v>344</v>
      </c>
      <c r="C222" s="13">
        <v>16449.599999999999</v>
      </c>
      <c r="D222" s="13">
        <v>39590.400000000001</v>
      </c>
      <c r="E222" s="13">
        <v>51863.6</v>
      </c>
    </row>
    <row r="223" spans="1:240" ht="63" x14ac:dyDescent="0.25">
      <c r="A223" s="4" t="s">
        <v>345</v>
      </c>
      <c r="B223" s="12" t="s">
        <v>346</v>
      </c>
      <c r="C223" s="13">
        <v>3</v>
      </c>
      <c r="D223" s="14">
        <v>3.1</v>
      </c>
      <c r="E223" s="14">
        <v>2.8</v>
      </c>
    </row>
    <row r="224" spans="1:240" ht="63" x14ac:dyDescent="0.25">
      <c r="A224" s="4" t="s">
        <v>347</v>
      </c>
      <c r="B224" s="12" t="s">
        <v>348</v>
      </c>
      <c r="C224" s="13">
        <v>16905.599999999999</v>
      </c>
      <c r="D224" s="14">
        <v>17578.8</v>
      </c>
      <c r="E224" s="14">
        <v>18282</v>
      </c>
    </row>
    <row r="225" spans="1:5" ht="31.5" x14ac:dyDescent="0.25">
      <c r="A225" s="4" t="s">
        <v>349</v>
      </c>
      <c r="B225" s="12" t="s">
        <v>350</v>
      </c>
      <c r="C225" s="13">
        <v>100852.3</v>
      </c>
      <c r="D225" s="14">
        <v>100842</v>
      </c>
      <c r="E225" s="14">
        <v>100842</v>
      </c>
    </row>
    <row r="226" spans="1:5" ht="47.25" x14ac:dyDescent="0.25">
      <c r="A226" s="4" t="s">
        <v>351</v>
      </c>
      <c r="B226" s="12" t="s">
        <v>352</v>
      </c>
      <c r="C226" s="13">
        <v>17904</v>
      </c>
      <c r="D226" s="14">
        <v>17911.5</v>
      </c>
      <c r="E226" s="14">
        <v>17792.3</v>
      </c>
    </row>
    <row r="227" spans="1:5" ht="31.5" x14ac:dyDescent="0.25">
      <c r="A227" s="4" t="s">
        <v>353</v>
      </c>
      <c r="B227" s="12" t="s">
        <v>354</v>
      </c>
      <c r="C227" s="13">
        <v>5276.3</v>
      </c>
      <c r="D227" s="14">
        <v>4929</v>
      </c>
      <c r="E227" s="14">
        <v>5153.7</v>
      </c>
    </row>
    <row r="228" spans="1:5" ht="189" x14ac:dyDescent="0.25">
      <c r="A228" s="59" t="s">
        <v>355</v>
      </c>
      <c r="B228" s="12" t="s">
        <v>311</v>
      </c>
      <c r="C228" s="13">
        <v>0</v>
      </c>
      <c r="D228" s="14">
        <v>0</v>
      </c>
      <c r="E228" s="14">
        <v>0</v>
      </c>
    </row>
    <row r="229" spans="1:5" ht="47.25" x14ac:dyDescent="0.25">
      <c r="A229" s="59" t="s">
        <v>355</v>
      </c>
      <c r="B229" s="57" t="s">
        <v>356</v>
      </c>
      <c r="C229" s="13">
        <v>161.30000000000001</v>
      </c>
      <c r="D229" s="13">
        <v>161.30000000000001</v>
      </c>
      <c r="E229" s="13">
        <v>161.30000000000001</v>
      </c>
    </row>
    <row r="230" spans="1:5" ht="15.75" x14ac:dyDescent="0.25">
      <c r="A230" s="5" t="s">
        <v>357</v>
      </c>
      <c r="B230" s="6" t="s">
        <v>358</v>
      </c>
      <c r="C230" s="7">
        <f>SUM(C231:C239)</f>
        <v>98274.900000000009</v>
      </c>
      <c r="D230" s="7">
        <f>SUM(D231:D237)</f>
        <v>89356.5</v>
      </c>
      <c r="E230" s="7">
        <f>SUM(E231:E237)</f>
        <v>89760.7</v>
      </c>
    </row>
    <row r="231" spans="1:5" ht="78.75" x14ac:dyDescent="0.25">
      <c r="A231" s="4" t="s">
        <v>359</v>
      </c>
      <c r="B231" s="57" t="s">
        <v>360</v>
      </c>
      <c r="C231" s="13">
        <v>8664.1</v>
      </c>
      <c r="D231" s="13">
        <v>8541</v>
      </c>
      <c r="E231" s="13">
        <v>8541</v>
      </c>
    </row>
    <row r="232" spans="1:5" ht="63" x14ac:dyDescent="0.25">
      <c r="A232" s="4" t="s">
        <v>361</v>
      </c>
      <c r="B232" s="57" t="s">
        <v>362</v>
      </c>
      <c r="C232" s="13">
        <v>80133.5</v>
      </c>
      <c r="D232" s="14">
        <v>80133.5</v>
      </c>
      <c r="E232" s="14">
        <v>80133.5</v>
      </c>
    </row>
    <row r="233" spans="1:5" ht="31.5" x14ac:dyDescent="0.25">
      <c r="A233" s="4" t="s">
        <v>363</v>
      </c>
      <c r="B233" s="57" t="s">
        <v>364</v>
      </c>
      <c r="C233" s="13">
        <v>2500</v>
      </c>
      <c r="D233" s="14">
        <v>0</v>
      </c>
      <c r="E233" s="14">
        <v>0</v>
      </c>
    </row>
    <row r="234" spans="1:5" ht="47.25" x14ac:dyDescent="0.25">
      <c r="A234" s="4" t="s">
        <v>365</v>
      </c>
      <c r="B234" s="57" t="s">
        <v>366</v>
      </c>
      <c r="C234" s="13">
        <v>682</v>
      </c>
      <c r="D234" s="14">
        <v>682</v>
      </c>
      <c r="E234" s="14">
        <v>682</v>
      </c>
    </row>
    <row r="235" spans="1:5" ht="63" x14ac:dyDescent="0.25">
      <c r="A235" s="4" t="s">
        <v>365</v>
      </c>
      <c r="B235" s="57" t="s">
        <v>367</v>
      </c>
      <c r="C235" s="13">
        <v>2000</v>
      </c>
      <c r="D235" s="14">
        <v>0</v>
      </c>
      <c r="E235" s="14">
        <v>0</v>
      </c>
    </row>
    <row r="236" spans="1:5" ht="47.25" x14ac:dyDescent="0.25">
      <c r="A236" s="4" t="s">
        <v>365</v>
      </c>
      <c r="B236" s="57" t="s">
        <v>368</v>
      </c>
      <c r="C236" s="13">
        <v>3214.5</v>
      </c>
      <c r="D236" s="14">
        <v>0</v>
      </c>
      <c r="E236" s="14">
        <v>0</v>
      </c>
    </row>
    <row r="237" spans="1:5" ht="47.25" x14ac:dyDescent="0.25">
      <c r="A237" s="4" t="s">
        <v>365</v>
      </c>
      <c r="B237" s="57" t="s">
        <v>369</v>
      </c>
      <c r="C237" s="13">
        <v>0</v>
      </c>
      <c r="D237" s="14">
        <v>0</v>
      </c>
      <c r="E237" s="14">
        <v>404.2</v>
      </c>
    </row>
    <row r="238" spans="1:5" ht="47.25" x14ac:dyDescent="0.25">
      <c r="A238" s="4" t="s">
        <v>370</v>
      </c>
      <c r="B238" s="57" t="s">
        <v>371</v>
      </c>
      <c r="C238" s="13">
        <v>465.7</v>
      </c>
      <c r="D238" s="14">
        <v>0</v>
      </c>
      <c r="E238" s="14">
        <v>0</v>
      </c>
    </row>
    <row r="239" spans="1:5" ht="47.25" x14ac:dyDescent="0.25">
      <c r="A239" s="4" t="s">
        <v>370</v>
      </c>
      <c r="B239" s="57" t="s">
        <v>372</v>
      </c>
      <c r="C239" s="13">
        <v>615.1</v>
      </c>
      <c r="D239" s="14">
        <v>0</v>
      </c>
      <c r="E239" s="14">
        <v>0</v>
      </c>
    </row>
    <row r="240" spans="1:5" ht="31.5" x14ac:dyDescent="0.25">
      <c r="A240" s="5" t="s">
        <v>373</v>
      </c>
      <c r="B240" s="6" t="s">
        <v>374</v>
      </c>
      <c r="C240" s="7">
        <f>SUM(C241:C243)</f>
        <v>387.6</v>
      </c>
      <c r="D240" s="7">
        <v>0</v>
      </c>
      <c r="E240" s="7">
        <v>0</v>
      </c>
    </row>
    <row r="241" spans="1:14" ht="47.25" x14ac:dyDescent="0.25">
      <c r="A241" s="15" t="s">
        <v>375</v>
      </c>
      <c r="B241" s="12" t="s">
        <v>376</v>
      </c>
      <c r="C241" s="13">
        <v>273.60000000000002</v>
      </c>
      <c r="D241" s="13">
        <v>0</v>
      </c>
      <c r="E241" s="13">
        <v>0</v>
      </c>
    </row>
    <row r="242" spans="1:14" ht="47.25" x14ac:dyDescent="0.25">
      <c r="A242" s="15" t="s">
        <v>377</v>
      </c>
      <c r="B242" s="12" t="s">
        <v>376</v>
      </c>
      <c r="C242" s="13">
        <v>75</v>
      </c>
      <c r="D242" s="13">
        <v>0</v>
      </c>
      <c r="E242" s="13">
        <v>0</v>
      </c>
    </row>
    <row r="243" spans="1:14" ht="47.25" x14ac:dyDescent="0.25">
      <c r="A243" s="15" t="s">
        <v>378</v>
      </c>
      <c r="B243" s="12" t="s">
        <v>376</v>
      </c>
      <c r="C243" s="13">
        <v>39</v>
      </c>
      <c r="D243" s="13">
        <v>0</v>
      </c>
      <c r="E243" s="13">
        <v>0</v>
      </c>
    </row>
    <row r="244" spans="1:14" ht="15.75" x14ac:dyDescent="0.25">
      <c r="A244" s="5" t="s">
        <v>379</v>
      </c>
      <c r="B244" s="6" t="s">
        <v>380</v>
      </c>
      <c r="C244" s="33">
        <f>C245+C247+C246</f>
        <v>191.9</v>
      </c>
      <c r="D244" s="33">
        <v>0</v>
      </c>
      <c r="E244" s="33">
        <v>0</v>
      </c>
    </row>
    <row r="245" spans="1:14" ht="47.25" x14ac:dyDescent="0.25">
      <c r="A245" s="15" t="s">
        <v>381</v>
      </c>
      <c r="B245" s="12" t="s">
        <v>382</v>
      </c>
      <c r="C245" s="14">
        <v>39.9</v>
      </c>
      <c r="D245" s="14">
        <v>0</v>
      </c>
      <c r="E245" s="14">
        <v>0</v>
      </c>
    </row>
    <row r="246" spans="1:14" ht="47.25" x14ac:dyDescent="0.25">
      <c r="A246" s="15" t="s">
        <v>383</v>
      </c>
      <c r="B246" s="12" t="s">
        <v>382</v>
      </c>
      <c r="C246" s="14">
        <v>151</v>
      </c>
      <c r="D246" s="14">
        <v>0</v>
      </c>
      <c r="E246" s="14">
        <v>0</v>
      </c>
    </row>
    <row r="247" spans="1:14" ht="47.25" x14ac:dyDescent="0.25">
      <c r="A247" s="15" t="s">
        <v>384</v>
      </c>
      <c r="B247" s="12" t="s">
        <v>382</v>
      </c>
      <c r="C247" s="14">
        <v>1</v>
      </c>
      <c r="D247" s="14">
        <v>0</v>
      </c>
      <c r="E247" s="14">
        <v>0</v>
      </c>
    </row>
    <row r="248" spans="1:14" ht="15.75" x14ac:dyDescent="0.25">
      <c r="A248" s="5" t="s">
        <v>385</v>
      </c>
      <c r="B248" s="6" t="s">
        <v>386</v>
      </c>
      <c r="C248" s="7">
        <f>C122+C240+C244</f>
        <v>4628070.5000000009</v>
      </c>
      <c r="D248" s="7">
        <f>D122+D240+D244</f>
        <v>4100545.1999999997</v>
      </c>
      <c r="E248" s="7">
        <f>E122+E240+E244</f>
        <v>3669752.4</v>
      </c>
    </row>
    <row r="249" spans="1:14" ht="15.75" x14ac:dyDescent="0.25">
      <c r="A249" s="60" t="s">
        <v>387</v>
      </c>
      <c r="B249" s="60" t="s">
        <v>387</v>
      </c>
      <c r="C249" s="7">
        <f>C248+C121</f>
        <v>7054673.0000000009</v>
      </c>
      <c r="D249" s="7">
        <f>D248+D121</f>
        <v>6574333.4000000004</v>
      </c>
      <c r="E249" s="7">
        <f>E248+E121</f>
        <v>6289257.7000000002</v>
      </c>
    </row>
    <row r="250" spans="1:14" x14ac:dyDescent="0.25">
      <c r="B250" s="62"/>
      <c r="C250" s="63"/>
      <c r="D250" s="63"/>
      <c r="E250" s="63"/>
      <c r="F250" s="64"/>
      <c r="G250" s="64"/>
      <c r="H250" s="64"/>
      <c r="I250" s="64"/>
      <c r="J250" s="64"/>
      <c r="K250" s="64"/>
      <c r="L250" s="64"/>
      <c r="M250" s="64"/>
      <c r="N250" s="64"/>
    </row>
    <row r="251" spans="1:14" x14ac:dyDescent="0.25">
      <c r="B251" s="62"/>
      <c r="C251" s="63"/>
      <c r="D251" s="63"/>
      <c r="E251" s="63"/>
      <c r="F251" s="64"/>
      <c r="G251" s="64"/>
      <c r="H251" s="64"/>
      <c r="I251" s="64"/>
      <c r="J251" s="64"/>
      <c r="K251" s="64"/>
      <c r="L251" s="64"/>
      <c r="M251" s="64"/>
      <c r="N251" s="64"/>
    </row>
    <row r="252" spans="1:14" x14ac:dyDescent="0.25">
      <c r="B252" s="62"/>
      <c r="C252" s="63"/>
      <c r="D252" s="63"/>
      <c r="E252" s="63"/>
      <c r="F252" s="64"/>
      <c r="G252" s="64"/>
      <c r="H252" s="64"/>
      <c r="I252" s="64"/>
      <c r="J252" s="64"/>
      <c r="K252" s="64"/>
      <c r="L252" s="64"/>
      <c r="M252" s="64"/>
      <c r="N252" s="64"/>
    </row>
    <row r="253" spans="1:14" x14ac:dyDescent="0.25">
      <c r="B253" s="62"/>
      <c r="C253" s="63"/>
      <c r="D253" s="63"/>
      <c r="E253" s="63"/>
      <c r="F253" s="64"/>
      <c r="G253" s="64"/>
      <c r="H253" s="64"/>
      <c r="I253" s="64"/>
      <c r="J253" s="64"/>
      <c r="K253" s="64"/>
      <c r="L253" s="64"/>
      <c r="M253" s="64"/>
      <c r="N253" s="64"/>
    </row>
    <row r="254" spans="1:14" x14ac:dyDescent="0.25">
      <c r="B254" s="62"/>
      <c r="C254" s="63"/>
      <c r="D254" s="63"/>
      <c r="E254" s="63"/>
      <c r="F254" s="64"/>
      <c r="G254" s="64"/>
      <c r="H254" s="64"/>
      <c r="I254" s="64"/>
      <c r="J254" s="64"/>
      <c r="K254" s="64"/>
      <c r="L254" s="64"/>
      <c r="M254" s="64"/>
      <c r="N254" s="64"/>
    </row>
    <row r="255" spans="1:14" x14ac:dyDescent="0.25">
      <c r="B255" s="62"/>
      <c r="C255" s="63"/>
      <c r="D255" s="63"/>
      <c r="E255" s="63"/>
      <c r="F255" s="64"/>
      <c r="G255" s="64"/>
      <c r="H255" s="64"/>
      <c r="I255" s="64"/>
      <c r="J255" s="64"/>
      <c r="K255" s="64"/>
      <c r="L255" s="64"/>
      <c r="M255" s="64"/>
      <c r="N255" s="64"/>
    </row>
    <row r="256" spans="1:14" x14ac:dyDescent="0.25">
      <c r="B256" s="62"/>
      <c r="C256" s="63"/>
      <c r="D256" s="63"/>
      <c r="E256" s="63"/>
      <c r="F256" s="64"/>
      <c r="G256" s="64"/>
      <c r="H256" s="64"/>
      <c r="I256" s="64"/>
      <c r="J256" s="64"/>
      <c r="K256" s="64"/>
      <c r="L256" s="64"/>
      <c r="M256" s="64"/>
      <c r="N256" s="64"/>
    </row>
    <row r="257" spans="2:14" x14ac:dyDescent="0.25">
      <c r="B257" s="62"/>
      <c r="C257" s="63"/>
      <c r="D257" s="63"/>
      <c r="E257" s="63"/>
      <c r="F257" s="64"/>
      <c r="G257" s="64"/>
      <c r="H257" s="64"/>
      <c r="I257" s="64"/>
      <c r="J257" s="64"/>
      <c r="K257" s="64"/>
      <c r="L257" s="64"/>
      <c r="M257" s="64"/>
      <c r="N257" s="64"/>
    </row>
    <row r="258" spans="2:14" x14ac:dyDescent="0.25">
      <c r="B258" s="62"/>
      <c r="C258" s="63"/>
      <c r="D258" s="63"/>
      <c r="E258" s="63"/>
      <c r="F258" s="64"/>
      <c r="G258" s="64"/>
      <c r="H258" s="64"/>
      <c r="I258" s="64"/>
      <c r="J258" s="64"/>
      <c r="K258" s="64"/>
      <c r="L258" s="64"/>
      <c r="M258" s="64"/>
      <c r="N258" s="64"/>
    </row>
    <row r="259" spans="2:14" x14ac:dyDescent="0.25">
      <c r="B259" s="62"/>
      <c r="C259" s="63"/>
      <c r="D259" s="63"/>
      <c r="E259" s="63"/>
      <c r="F259" s="64"/>
      <c r="G259" s="64"/>
      <c r="H259" s="64"/>
      <c r="I259" s="64"/>
      <c r="J259" s="64"/>
      <c r="K259" s="64"/>
      <c r="L259" s="64"/>
      <c r="M259" s="64"/>
      <c r="N259" s="64"/>
    </row>
    <row r="260" spans="2:14" x14ac:dyDescent="0.25">
      <c r="B260" s="62"/>
      <c r="C260" s="63"/>
      <c r="D260" s="63"/>
      <c r="E260" s="63"/>
      <c r="F260" s="64"/>
      <c r="G260" s="64"/>
      <c r="H260" s="64"/>
      <c r="I260" s="64"/>
      <c r="J260" s="64"/>
      <c r="K260" s="64"/>
      <c r="L260" s="64"/>
      <c r="M260" s="64"/>
      <c r="N260" s="64"/>
    </row>
    <row r="261" spans="2:14" x14ac:dyDescent="0.25">
      <c r="B261" s="62"/>
      <c r="C261" s="63"/>
      <c r="D261" s="63"/>
      <c r="E261" s="63"/>
      <c r="F261" s="64"/>
      <c r="G261" s="64"/>
      <c r="H261" s="64"/>
      <c r="I261" s="64"/>
      <c r="J261" s="64"/>
      <c r="K261" s="64"/>
      <c r="L261" s="64"/>
      <c r="M261" s="64"/>
      <c r="N261" s="64"/>
    </row>
    <row r="262" spans="2:14" x14ac:dyDescent="0.25">
      <c r="B262" s="62"/>
      <c r="C262" s="63"/>
      <c r="D262" s="63"/>
      <c r="E262" s="63"/>
      <c r="F262" s="64"/>
      <c r="G262" s="64"/>
      <c r="H262" s="64"/>
      <c r="I262" s="64"/>
      <c r="J262" s="64"/>
      <c r="K262" s="64"/>
      <c r="L262" s="64"/>
      <c r="M262" s="64"/>
      <c r="N262" s="64"/>
    </row>
    <row r="263" spans="2:14" x14ac:dyDescent="0.25">
      <c r="B263" s="62"/>
      <c r="C263" s="63"/>
      <c r="D263" s="63"/>
      <c r="E263" s="63"/>
      <c r="F263" s="64"/>
      <c r="G263" s="64"/>
      <c r="H263" s="64"/>
      <c r="I263" s="64"/>
      <c r="J263" s="64"/>
      <c r="K263" s="64"/>
      <c r="L263" s="64"/>
      <c r="M263" s="64"/>
      <c r="N263" s="64"/>
    </row>
    <row r="264" spans="2:14" x14ac:dyDescent="0.25">
      <c r="B264" s="62"/>
      <c r="C264" s="63"/>
      <c r="D264" s="63"/>
      <c r="E264" s="63"/>
      <c r="F264" s="64"/>
      <c r="G264" s="64"/>
      <c r="H264" s="64"/>
      <c r="I264" s="64"/>
      <c r="J264" s="64"/>
      <c r="K264" s="64"/>
      <c r="L264" s="64"/>
      <c r="M264" s="64"/>
      <c r="N264" s="64"/>
    </row>
    <row r="265" spans="2:14" x14ac:dyDescent="0.25">
      <c r="B265" s="62"/>
      <c r="C265" s="63"/>
      <c r="D265" s="63"/>
      <c r="E265" s="63"/>
      <c r="F265" s="64"/>
      <c r="G265" s="64"/>
      <c r="H265" s="64"/>
      <c r="I265" s="64"/>
      <c r="J265" s="64"/>
      <c r="K265" s="64"/>
      <c r="L265" s="64"/>
      <c r="M265" s="64"/>
      <c r="N265" s="64"/>
    </row>
    <row r="266" spans="2:14" x14ac:dyDescent="0.25">
      <c r="B266" s="62"/>
      <c r="C266" s="63"/>
      <c r="D266" s="63"/>
      <c r="E266" s="63"/>
      <c r="F266" s="64"/>
      <c r="G266" s="64"/>
      <c r="H266" s="64"/>
      <c r="I266" s="64"/>
      <c r="J266" s="64"/>
      <c r="K266" s="64"/>
      <c r="L266" s="64"/>
      <c r="M266" s="64"/>
      <c r="N266" s="64"/>
    </row>
    <row r="267" spans="2:14" x14ac:dyDescent="0.25">
      <c r="B267" s="62"/>
      <c r="C267" s="63"/>
      <c r="D267" s="63"/>
      <c r="E267" s="63"/>
      <c r="F267" s="64"/>
      <c r="G267" s="64"/>
      <c r="H267" s="64"/>
      <c r="I267" s="64"/>
      <c r="J267" s="64"/>
      <c r="K267" s="64"/>
      <c r="L267" s="64"/>
      <c r="M267" s="64"/>
      <c r="N267" s="64"/>
    </row>
    <row r="268" spans="2:14" x14ac:dyDescent="0.25">
      <c r="B268" s="62"/>
      <c r="C268" s="63"/>
      <c r="D268" s="63"/>
      <c r="E268" s="63"/>
      <c r="F268" s="64"/>
      <c r="G268" s="64"/>
      <c r="H268" s="64"/>
      <c r="I268" s="64"/>
      <c r="J268" s="64"/>
      <c r="K268" s="64"/>
      <c r="L268" s="64"/>
      <c r="M268" s="64"/>
      <c r="N268" s="64"/>
    </row>
    <row r="269" spans="2:14" x14ac:dyDescent="0.25">
      <c r="B269" s="62"/>
      <c r="C269" s="63"/>
      <c r="D269" s="63"/>
      <c r="E269" s="63"/>
      <c r="F269" s="64"/>
      <c r="G269" s="64"/>
      <c r="H269" s="64"/>
      <c r="I269" s="64"/>
      <c r="J269" s="64"/>
      <c r="K269" s="64"/>
      <c r="L269" s="64"/>
      <c r="M269" s="64"/>
      <c r="N269" s="64"/>
    </row>
    <row r="270" spans="2:14" x14ac:dyDescent="0.25">
      <c r="B270" s="62"/>
      <c r="C270" s="63"/>
      <c r="D270" s="63"/>
      <c r="E270" s="63"/>
      <c r="F270" s="64"/>
      <c r="G270" s="64"/>
      <c r="H270" s="64"/>
      <c r="I270" s="64"/>
      <c r="J270" s="64"/>
      <c r="K270" s="64"/>
      <c r="L270" s="64"/>
      <c r="M270" s="64"/>
      <c r="N270" s="64"/>
    </row>
    <row r="271" spans="2:14" x14ac:dyDescent="0.25">
      <c r="B271" s="62"/>
      <c r="C271" s="63"/>
      <c r="D271" s="63"/>
      <c r="E271" s="63"/>
      <c r="F271" s="64"/>
      <c r="G271" s="64"/>
      <c r="H271" s="64"/>
      <c r="I271" s="64"/>
      <c r="J271" s="64"/>
      <c r="K271" s="64"/>
      <c r="L271" s="64"/>
      <c r="M271" s="64"/>
      <c r="N271" s="64"/>
    </row>
    <row r="272" spans="2:14" x14ac:dyDescent="0.25">
      <c r="B272" s="62"/>
      <c r="C272" s="63"/>
      <c r="D272" s="63"/>
      <c r="E272" s="63"/>
      <c r="F272" s="64"/>
      <c r="G272" s="64"/>
      <c r="H272" s="64"/>
      <c r="I272" s="64"/>
      <c r="J272" s="64"/>
      <c r="K272" s="64"/>
      <c r="L272" s="64"/>
      <c r="M272" s="64"/>
      <c r="N272" s="64"/>
    </row>
    <row r="273" spans="2:14" x14ac:dyDescent="0.25">
      <c r="B273" s="62"/>
      <c r="C273" s="63"/>
      <c r="D273" s="63"/>
      <c r="E273" s="63"/>
      <c r="F273" s="64"/>
      <c r="G273" s="64"/>
      <c r="H273" s="64"/>
      <c r="I273" s="64"/>
      <c r="J273" s="64"/>
      <c r="K273" s="64"/>
      <c r="L273" s="64"/>
      <c r="M273" s="64"/>
      <c r="N273" s="64"/>
    </row>
    <row r="274" spans="2:14" x14ac:dyDescent="0.25">
      <c r="B274" s="62"/>
      <c r="C274" s="63"/>
      <c r="D274" s="63"/>
      <c r="E274" s="63"/>
      <c r="F274" s="64"/>
      <c r="G274" s="64"/>
      <c r="H274" s="64"/>
      <c r="I274" s="64"/>
      <c r="J274" s="64"/>
      <c r="K274" s="64"/>
      <c r="L274" s="64"/>
      <c r="M274" s="64"/>
      <c r="N274" s="64"/>
    </row>
    <row r="275" spans="2:14" x14ac:dyDescent="0.25">
      <c r="B275" s="62"/>
      <c r="C275" s="63"/>
      <c r="D275" s="63"/>
      <c r="E275" s="63"/>
      <c r="F275" s="64"/>
      <c r="G275" s="64"/>
      <c r="H275" s="64"/>
      <c r="I275" s="64"/>
      <c r="J275" s="64"/>
      <c r="K275" s="64"/>
      <c r="L275" s="64"/>
      <c r="M275" s="64"/>
      <c r="N275" s="64"/>
    </row>
    <row r="276" spans="2:14" x14ac:dyDescent="0.25">
      <c r="B276" s="62"/>
      <c r="C276" s="63"/>
      <c r="D276" s="63"/>
      <c r="E276" s="63"/>
      <c r="F276" s="64"/>
      <c r="G276" s="64"/>
      <c r="H276" s="64"/>
      <c r="I276" s="64"/>
      <c r="J276" s="64"/>
      <c r="K276" s="64"/>
      <c r="L276" s="64"/>
      <c r="M276" s="64"/>
      <c r="N276" s="64"/>
    </row>
    <row r="277" spans="2:14" x14ac:dyDescent="0.25">
      <c r="B277" s="62"/>
      <c r="C277" s="63"/>
      <c r="D277" s="63"/>
      <c r="E277" s="63"/>
      <c r="F277" s="64"/>
      <c r="G277" s="64"/>
      <c r="H277" s="64"/>
      <c r="I277" s="64"/>
      <c r="J277" s="64"/>
      <c r="K277" s="64"/>
      <c r="L277" s="64"/>
      <c r="M277" s="64"/>
      <c r="N277" s="64"/>
    </row>
    <row r="278" spans="2:14" x14ac:dyDescent="0.25">
      <c r="B278" s="62"/>
      <c r="C278" s="63"/>
      <c r="D278" s="63"/>
      <c r="E278" s="63"/>
      <c r="F278" s="64"/>
      <c r="G278" s="64"/>
      <c r="H278" s="64"/>
      <c r="I278" s="64"/>
      <c r="J278" s="64"/>
      <c r="K278" s="64"/>
      <c r="L278" s="64"/>
      <c r="M278" s="64"/>
      <c r="N278" s="64"/>
    </row>
    <row r="279" spans="2:14" x14ac:dyDescent="0.25">
      <c r="B279" s="62"/>
      <c r="C279" s="63"/>
      <c r="D279" s="63"/>
      <c r="E279" s="63"/>
      <c r="F279" s="64"/>
      <c r="G279" s="64"/>
      <c r="H279" s="64"/>
      <c r="I279" s="64"/>
      <c r="J279" s="64"/>
      <c r="K279" s="64"/>
      <c r="L279" s="64"/>
      <c r="M279" s="64"/>
      <c r="N279" s="64"/>
    </row>
    <row r="280" spans="2:14" x14ac:dyDescent="0.25">
      <c r="B280" s="62"/>
      <c r="C280" s="63"/>
      <c r="D280" s="63"/>
      <c r="E280" s="63"/>
      <c r="F280" s="64"/>
      <c r="G280" s="64"/>
      <c r="H280" s="64"/>
      <c r="I280" s="64"/>
      <c r="J280" s="64"/>
      <c r="K280" s="64"/>
      <c r="L280" s="64"/>
      <c r="M280" s="64"/>
      <c r="N280" s="64"/>
    </row>
    <row r="281" spans="2:14" x14ac:dyDescent="0.25">
      <c r="B281" s="62"/>
      <c r="C281" s="63"/>
      <c r="D281" s="63"/>
      <c r="E281" s="63"/>
      <c r="F281" s="64"/>
      <c r="G281" s="64"/>
      <c r="H281" s="64"/>
      <c r="I281" s="64"/>
      <c r="J281" s="64"/>
      <c r="K281" s="64"/>
      <c r="L281" s="64"/>
      <c r="M281" s="64"/>
      <c r="N281" s="64"/>
    </row>
    <row r="282" spans="2:14" x14ac:dyDescent="0.25">
      <c r="B282" s="62"/>
      <c r="C282" s="63"/>
      <c r="D282" s="63"/>
      <c r="E282" s="63"/>
      <c r="F282" s="64"/>
      <c r="G282" s="64"/>
      <c r="H282" s="64"/>
      <c r="I282" s="64"/>
      <c r="J282" s="64"/>
      <c r="K282" s="64"/>
      <c r="L282" s="64"/>
      <c r="M282" s="64"/>
      <c r="N282" s="64"/>
    </row>
  </sheetData>
  <mergeCells count="7">
    <mergeCell ref="A120:B120"/>
    <mergeCell ref="A1:E1"/>
    <mergeCell ref="A2:E2"/>
    <mergeCell ref="A3:E3"/>
    <mergeCell ref="A4:E4"/>
    <mergeCell ref="A5:D5"/>
    <mergeCell ref="A9:A10"/>
  </mergeCells>
  <hyperlinks>
    <hyperlink ref="B90" r:id="rId1" display="consultantplus://offline/ref=988EC015ECBBF128B41797C3F93EFEE418A639455C871F0F56FDEF5480375203D55CBFEB8F11FA2C863F8EB8F7B01CF71C7C854735E60A15i2XAK"/>
    <hyperlink ref="B94" r:id="rId2" display="consultantplus://offline/ref=A5C545EE8C1C93B0B058E1FFE19DF454C219EB0B98198F2DC0D7B691EFFF64CC26DC8ECE4D9F7B181B1727911B979A94C0CB426D4AE9j9HFG"/>
    <hyperlink ref="B87" r:id="rId3" display="consultantplus://offline/ref=D42EAC7BD398020209D35F6AF6672FBA6F13F77B84F225875A8095FA102A9B2D8E358CD609751112B9E7A4869E64DFF883BAA8D38BAB06D8YDV9M"/>
    <hyperlink ref="B88" r:id="rId4" display="consultantplus://offline/ref=D42EAC7BD398020209D35F6AF6672FBA6F13F77B84F225875A8095FA102A9B2D8E358CD609751112B9E7A4869E64DFF883BAA8D38BAB06D8YDV9M"/>
    <hyperlink ref="B97" r:id="rId5" display="consultantplus://offline/ref=64FC3C9F96C0230A0CECA4E56C028B5E86A06F799E50F1FABBE4A6CFAC6E9A2AB2A69A82FE33DE9CACC0441FC29EF02FFBFA7ABCF960A970JDh7G"/>
  </hyperlinks>
  <pageMargins left="0.51181102362204722" right="0.11811023622047245" top="0.39370078740157483" bottom="0.15748031496062992" header="0.31496062992125984" footer="0.31496062992125984"/>
  <pageSetup paperSize="9" scale="94" fitToHeight="33"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1</vt:lpstr>
      <vt:lpstr>'прил 1'!Заголовки_для_печати</vt:lpstr>
      <vt:lpstr>'прил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2023-06-13T10:42:54Z</cp:lastPrinted>
  <dcterms:created xsi:type="dcterms:W3CDTF">2023-06-09T09:24:02Z</dcterms:created>
  <dcterms:modified xsi:type="dcterms:W3CDTF">2023-06-13T10:43:03Z</dcterms:modified>
</cp:coreProperties>
</file>