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440" windowHeight="12465" activeTab="2"/>
  </bookViews>
  <sheets>
    <sheet name="Доходы прил. 3" sheetId="1" r:id="rId1"/>
    <sheet name="Исполнение бюджета прил.4" sheetId="2" r:id="rId2"/>
    <sheet name="Недоимка 5" sheetId="3" r:id="rId3"/>
  </sheets>
  <externalReferences>
    <externalReference r:id="rId6"/>
    <externalReference r:id="rId7"/>
  </externalReferences>
  <definedNames>
    <definedName name="_PBuh_">#REF!</definedName>
    <definedName name="_PRuk_">#REF!</definedName>
    <definedName name="_xlnm.Print_Titles" localSheetId="0">'Доходы прил. 3'!$5:$6</definedName>
    <definedName name="_xlnm.Print_Titles" localSheetId="1">'Исполнение бюджета прил.4'!$5:$6</definedName>
    <definedName name="_xlnm.Print_Area" localSheetId="1">'Исполнение бюджета прил.4'!$A$1:$I$165</definedName>
  </definedNames>
  <calcPr fullCalcOnLoad="1"/>
</workbook>
</file>

<file path=xl/sharedStrings.xml><?xml version="1.0" encoding="utf-8"?>
<sst xmlns="http://schemas.openxmlformats.org/spreadsheetml/2006/main" count="476" uniqueCount="383">
  <si>
    <t>Наименование доходов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</si>
  <si>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</si>
  <si>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</si>
  <si>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 пошлина</t>
  </si>
  <si>
    <t>Задолженность и перерасчеты по отмененным налогам, сборам и иным обязательным платежам</t>
  </si>
  <si>
    <t>НАЛОГОВЫЕ ДОХОДЫ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</si>
  <si>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</si>
  <si>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</si>
  <si>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</si>
  <si>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Невыясненные поступления</t>
  </si>
  <si>
    <t>Прочие неналоговые доходы</t>
  </si>
  <si>
    <t>НЕНАЛОГОВЫЕ ДОХОДЫ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</si>
  <si>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</si>
  <si>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</si>
  <si>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</si>
  <si>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Дотации бюджетам городских округов на поддержку мер по обеспечению сбалансированности бюджетов 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</si>
  <si>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</si>
  <si>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</si>
  <si>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</si>
  <si>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</si>
  <si>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ВСЕГО ДОХОДОВ</t>
  </si>
  <si>
    <t xml:space="preserve">Информация         </t>
  </si>
  <si>
    <t>Налог, взимаемый в связи с применением упрощенной системы налогообложения</t>
  </si>
  <si>
    <t>х</t>
  </si>
  <si>
    <t xml:space="preserve">Дотации бюджетам городских округов на выравнивание бюджетной обеспеченности </t>
  </si>
  <si>
    <t>тыс. рублей</t>
  </si>
  <si>
    <t>Доходы от продажи материальных и нематериальных активов</t>
  </si>
  <si>
    <t>Безвозмездные поступления от негосударственных организаций</t>
  </si>
  <si>
    <t>Отклонение тыс. рублей</t>
  </si>
  <si>
    <t xml:space="preserve">Процент исполнения от уточненного бюджета, (%)  </t>
  </si>
  <si>
    <t>Налог на доходы физических лиц</t>
  </si>
  <si>
    <t>Акцизы по подакцизным товарам, производимым на территории РФ</t>
  </si>
  <si>
    <t>Налоги на совокупный доход:</t>
  </si>
  <si>
    <t>Единый налог на вмененный доход для отдельных видов деятельности</t>
  </si>
  <si>
    <t>Налоги  на  имущество:</t>
  </si>
  <si>
    <t>Налог на имущество физических лиц, взимаемый по ставкам, применяемым к объектам налогообложения, расположенным в границах ГО</t>
  </si>
  <si>
    <t xml:space="preserve">Земельный налог: </t>
  </si>
  <si>
    <t>Штрафы, санкции, возмещение ущерба</t>
  </si>
  <si>
    <t>Субсидии бюджетам бюджетной системы РФ (межбюджетные субсидии)</t>
  </si>
  <si>
    <t>Субвенции бюджетам субъектов РФ и муниципальных образований</t>
  </si>
  <si>
    <t>Доходы бюджетов бюджетной системы РФ от возврата организациями остатков субсидий прошлых лет</t>
  </si>
  <si>
    <t>Уточненный бюджет,
 тыс. рублей</t>
  </si>
  <si>
    <t>Дотации бюджетам городских округов  на частичную компенсацию дополнительных расходов на повышение оплаты труда работников бюджетной сферы и иные цели</t>
  </si>
  <si>
    <t>о доходах бюджета Миасского городского округа за 2021 год</t>
  </si>
  <si>
    <t>Земельный налог с организаций, обладающих земельным участком, расположенным в границах ГО</t>
  </si>
  <si>
    <t>Земельный налог с физических лиц, обладающих земельным участком, расположенным в границах ГО</t>
  </si>
  <si>
    <t>Прочие дотации бюджетам городских округов</t>
  </si>
  <si>
    <t>Недоимка 
(задолженность) 
на 01.01.2021г.,
 тыс. рублей</t>
  </si>
  <si>
    <t>Недоимка (задолженность) на 01.01.2021г.* уточненная 
тыс. рублей</t>
  </si>
  <si>
    <t>Отклонение недоимки (задолженность) на 01.01.2021г., тыс. рублей</t>
  </si>
  <si>
    <t>Недоимка (задолженность) на 01.01.2022г.,
  тыс. рублей</t>
  </si>
  <si>
    <t>Отклонение 01.01.2022г. / 01.01.2021г.*, 
тыс. рублей</t>
  </si>
  <si>
    <t xml:space="preserve">Налоговые доходы </t>
  </si>
  <si>
    <t>Единый налог на вмененный доход</t>
  </si>
  <si>
    <t>Налог на имущество физических лиц</t>
  </si>
  <si>
    <t>Земельный налог</t>
  </si>
  <si>
    <t xml:space="preserve">Отмененные налоги </t>
  </si>
  <si>
    <t xml:space="preserve">Неналоговые доходы  </t>
  </si>
  <si>
    <t>Доходы, получаемые в виде арендной платы в том числе:</t>
  </si>
  <si>
    <t>Доходы, получаемые в виде арендной платы за земельные участки, государственная собственность на которые не разграничена</t>
  </si>
  <si>
    <t>Доходы, получаемые в виде арендной платы за земли после разграничения государственной собственности на землю</t>
  </si>
  <si>
    <t>Доходы от сдачи в аренду муниципального имущества находящегося в оперативном управлении</t>
  </si>
  <si>
    <t>Доходы от сдачи в аренду имущества, составляющего казну городских округов</t>
  </si>
  <si>
    <t>Прочие поступления от использования имущества, находящегося в собственности городских округов</t>
  </si>
  <si>
    <t>Доходы от компенсации затрат государства</t>
  </si>
  <si>
    <t>Доходы от реализации иного имущества, находящегося в собственности городских округов</t>
  </si>
  <si>
    <t>Доходы от продажи земельных участков, государственная собственность на которые не разграничена</t>
  </si>
  <si>
    <t>Плата за увеличение площади земельных участков, собственность на которые не разграничена</t>
  </si>
  <si>
    <t>Итого</t>
  </si>
  <si>
    <t>166 716,7</t>
  </si>
  <si>
    <t>164 566,3</t>
  </si>
  <si>
    <t>167 440,8</t>
  </si>
  <si>
    <t>2 874,5</t>
  </si>
  <si>
    <t>* - снижение суммы задолженности по неналоговым доходам на 01.01.2021г (уточненная по состоянию на 01.01.2022 года) на сумму 2150,4 тыс. рублей на основании представленной отчетности ГАД - Администрацией МГО и обусловлено исправлением в межотчетный период ошибок прошлых лет (отражено исправление ошибок по договорам аренды земельных участков, в части несвоевременного отражения в учете, досрочным расторжением договоров, изменения ставки арендной платы, коэффициента, смены разрешенного вида использования, изменения площади, ввода объектов в эксплуатацию, изменения кадастровой стоимости, инвентаризации договоров аренды).</t>
  </si>
  <si>
    <t xml:space="preserve">Штрафы, санкции, возмещение ущебра </t>
  </si>
  <si>
    <t>Доходы от приватизации имущества, находящегося в собственности городских округов</t>
  </si>
  <si>
    <t xml:space="preserve">Информация об исполнении бюджета Миасского городского округа по доходам за 2021 год </t>
  </si>
  <si>
    <t>Коды бюджетной классификации</t>
  </si>
  <si>
    <t>Бюджет 
на 2021 год (уточнение декабрь)</t>
  </si>
  <si>
    <t>Исполнено:</t>
  </si>
  <si>
    <t>% исполнения:</t>
  </si>
  <si>
    <t>отклонения:</t>
  </si>
  <si>
    <t>за 2021 год</t>
  </si>
  <si>
    <t>за 2020 год</t>
  </si>
  <si>
    <t>к уточненному бюджету</t>
  </si>
  <si>
    <t>к 2020 году</t>
  </si>
  <si>
    <t xml:space="preserve"> 182 101 02000 01 0000 110</t>
  </si>
  <si>
    <t xml:space="preserve"> 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</si>
  <si>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</si>
  <si>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</si>
  <si>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</si>
  <si>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</si>
  <si>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</si>
  <si>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</si>
  <si>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</si>
  <si>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</si>
  <si>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</si>
  <si>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</si>
  <si>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182 1 1 02080 01 0000 110</t>
  </si>
  <si>
    <t>Налог на доходы физических лиц части суммы налога, превышающей 650 000 рублей, относящейся к части налоговой базы, превышающей   5 000 000 рублей</t>
  </si>
  <si>
    <t>100 103 02000 01 0000 110</t>
  </si>
  <si>
    <t>Акцизы по подакцизным товарам (продукции), производимым на территории Российской Федерации</t>
  </si>
  <si>
    <t>100 103 02230 01 0000 110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</si>
  <si>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</si>
  <si>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</si>
  <si>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</si>
  <si>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</si>
  <si>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</si>
  <si>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</si>
  <si>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</si>
  <si>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182 105 00000 00 0000 000</t>
  </si>
  <si>
    <t>Налоги  на  совокупный  доход</t>
  </si>
  <si>
    <t xml:space="preserve">182 105 01000 00 0000 110   </t>
  </si>
  <si>
    <t xml:space="preserve">182 105 02000 02 0000 110   </t>
  </si>
  <si>
    <t>Единый налог на вмененный  доход для отдельных видов деятельности</t>
  </si>
  <si>
    <t>182 105 03000 01 0000 110</t>
  </si>
  <si>
    <t>182 105 04000 02 0000 110</t>
  </si>
  <si>
    <t>в 4,2 раза</t>
  </si>
  <si>
    <t>182 106 00000 00 0000 000</t>
  </si>
  <si>
    <t>Налоги  на  имущество</t>
  </si>
  <si>
    <t>182 106 01020 04 0000 110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</si>
  <si>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</si>
  <si>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182 106 06000 00 0000 110</t>
  </si>
  <si>
    <r>
      <t>Земельный налог</t>
    </r>
    <r>
      <rPr>
        <b/>
        <sz val="12"/>
        <color indexed="9"/>
        <rFont val="Times New Roman"/>
        <family val="1"/>
      </rPr>
      <t>, в т.ч.:</t>
    </r>
  </si>
  <si>
    <t>182 106 06032 04 0000 110</t>
  </si>
  <si>
    <t>Земельный налог с организаций, обладающих земельным участком, расположенным в границах городских округов</t>
  </si>
  <si>
    <t>182 106 06042 04 0000 110</t>
  </si>
  <si>
    <t>Земельный налог с физических лиц,   обладающих земельным участком, расположенным в границах городских округов</t>
  </si>
  <si>
    <t>000 108 00000 00 0000 000</t>
  </si>
  <si>
    <t>182 108 03010 01 0000 110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</si>
  <si>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</si>
  <si>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188 108 06000 01 0000 110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</si>
  <si>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</si>
  <si>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182 108 07010 01 0000 110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</si>
  <si>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</si>
  <si>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321 108 07020 01 0000 110</t>
  </si>
  <si>
    <t xml:space="preserve">Государственная пошлина за государственную регистрацию прав, ограничений (обременений) прав на недвижимое имущество и сделок с ним </t>
  </si>
  <si>
    <t>188 108 07100 01 0000 110</t>
  </si>
  <si>
    <t>Государственная пошлина за выдачу и обмен паспорта гражданина Российской Федерации</t>
  </si>
  <si>
    <t>188 108 07141 01 0000 110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</si>
  <si>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</si>
  <si>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283 108 07150 01 0000 110</t>
  </si>
  <si>
    <t xml:space="preserve">Государственная пошлина за выдачу разрешения на установку рекламной конструкции </t>
  </si>
  <si>
    <t>283 108 07173 01 0000 110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</si>
  <si>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</si>
  <si>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182 108 07310 01 0000 110</t>
  </si>
  <si>
    <t>Государственная пошлина за повторную выдачу свидетельства о постановке на учет в налоговом органе</t>
  </si>
  <si>
    <t>000 109 00000 00 0000 000</t>
  </si>
  <si>
    <t>в 28,4 раза</t>
  </si>
  <si>
    <t>000 111 00000 00 0000 000</t>
  </si>
  <si>
    <t>283 111 05012 04 0000 120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</si>
  <si>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</si>
  <si>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283 111 05024 04 0000 120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</si>
  <si>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</si>
  <si>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283 111 05034 04 0000 120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</si>
  <si>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</si>
  <si>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в 5,2 раза</t>
  </si>
  <si>
    <t>287 111 05034 04 0000 120</t>
  </si>
  <si>
    <t>288 111 05034 04 0000 120</t>
  </si>
  <si>
    <t>в 2,1 раза</t>
  </si>
  <si>
    <t>289 111 05034 04 0000 120</t>
  </si>
  <si>
    <t>в 2,4 раза</t>
  </si>
  <si>
    <t>283 111 05074 04 0000 120</t>
  </si>
  <si>
    <t>Доходы от сдачи в аренду имущества, составляющего казну городских округов (за исключением земельных участков)</t>
  </si>
  <si>
    <t>283 111 05312 04 0000 120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</si>
  <si>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</si>
  <si>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283 111 07014 04 0000 120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</si>
  <si>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</si>
  <si>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283 111 09044 04 0000 120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</si>
  <si>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</si>
  <si>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048 112 01000 01 0000 120</t>
  </si>
  <si>
    <t>048 112 01010 01 0000 120</t>
  </si>
  <si>
    <t>Плата за выбросы загрязняющих веществ в атмосферный воздух стационарными объектами</t>
  </si>
  <si>
    <t>048 112 01030 01 0000 120</t>
  </si>
  <si>
    <t>Плата за сбросы загрязняющих веществ в водные объекты</t>
  </si>
  <si>
    <t>048 112 01041 01 0000 120</t>
  </si>
  <si>
    <t>Плата за размещение отходов производства</t>
  </si>
  <si>
    <t>000 113 00000 00 0000 000</t>
  </si>
  <si>
    <t>000 113 01994 04 0000 130</t>
  </si>
  <si>
    <t>Прочие доходы от оказания платных услуг (работ) получателями средств бюджетов городских округов</t>
  </si>
  <si>
    <t>288 113 01994 04 0010 130</t>
  </si>
  <si>
    <t>в т.ч. справочно: прочие доходы от оказания платных услуг (работ) получателями средств бюджетов городских округов (поступление средств по родительской плате за содержание детей в муниципальных казенных дошкольных образовательных учреждениях)</t>
  </si>
  <si>
    <t>000 113 02064 04 0000 130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</si>
  <si>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</si>
  <si>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000 113 02994 04 0000 130</t>
  </si>
  <si>
    <t>Прочие доходы от компенсации затрат бюджетов городских округов</t>
  </si>
  <si>
    <t>000 114 00000 00 0000  000</t>
  </si>
  <si>
    <t>285 114 02042 04 0000 410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</si>
  <si>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</si>
  <si>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289 114 02042 04 0000 410</t>
  </si>
  <si>
    <t>283 114 02043 04 0000 410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</si>
  <si>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</si>
  <si>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284 114 02042 04 0000 440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</si>
  <si>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</si>
  <si>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288 114 02042 04 0000 440</t>
  </si>
  <si>
    <t>в 9,4 раза</t>
  </si>
  <si>
    <t>289 114 02042 04 0000 440</t>
  </si>
  <si>
    <t>283 114 02043 04 0000 440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</si>
  <si>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</si>
  <si>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283 114 06012 04 0000 430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</si>
  <si>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</si>
  <si>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в 2,5 раза</t>
  </si>
  <si>
    <t>283 114 06024 04 0000 430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</si>
  <si>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</si>
  <si>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283 114 06312 04 0000 430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</si>
  <si>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</si>
  <si>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283 1 14 13040 04 0000 430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</si>
  <si>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</si>
  <si>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 xml:space="preserve"> 000 1 16 00000 00 0000 000</t>
  </si>
  <si>
    <t xml:space="preserve">Штрафы, санкции, возмещение ущерба                               </t>
  </si>
  <si>
    <t>000 116 01053 01 0000 140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</si>
  <si>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</si>
  <si>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в 2,2 раза</t>
  </si>
  <si>
    <t>000 116 01063 01 0000 140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</si>
  <si>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</si>
  <si>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</si>
  <si>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</si>
  <si>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</si>
  <si>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</si>
  <si>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в 6,5 раз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</si>
  <si>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</si>
  <si>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</si>
  <si>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</si>
  <si>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</si>
  <si>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в 9,0 раз</t>
  </si>
  <si>
    <t>000 116 01093 01 0000 140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</si>
  <si>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</si>
  <si>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</si>
  <si>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</si>
  <si>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</si>
  <si>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</si>
  <si>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в 5,1 раз</t>
  </si>
  <si>
    <t>000 116 01143 01 0000 140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</si>
  <si>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</si>
  <si>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</si>
  <si>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</si>
  <si>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292 116 01154 01 0000 140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</si>
  <si>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</si>
  <si>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000 116 01173 01 0000 140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</si>
  <si>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</si>
  <si>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</si>
  <si>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</si>
  <si>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000 116 01193 01 0000 140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</si>
  <si>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</si>
  <si>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</si>
  <si>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</si>
  <si>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283 116 02020 02 0000 140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</si>
  <si>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</si>
  <si>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</si>
  <si>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</si>
  <si>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в 2,0 раза</t>
  </si>
  <si>
    <t>000 116 07090 04 0000 140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</si>
  <si>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</si>
  <si>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000  116 10031 04 0000 140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</si>
  <si>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</si>
  <si>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000 116 10061 04 0000 140</t>
  </si>
  <si>
    <t>Платежи в целях возмещения убытков, причиненных уклонением от заключения муниципального контракта</t>
  </si>
  <si>
    <t>в 18,6 раз</t>
  </si>
  <si>
    <t>000 116 10100 04 0000 140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</si>
  <si>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</si>
  <si>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</si>
  <si>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</si>
  <si>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</si>
  <si>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</si>
  <si>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</si>
  <si>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</si>
  <si>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000 117 00000 00 0000 000</t>
  </si>
  <si>
    <t>000 117 01040 04 0000 180</t>
  </si>
  <si>
    <t>000 117 05000 00 0000 180</t>
  </si>
  <si>
    <t>000 100 00000 00  0000 000</t>
  </si>
  <si>
    <t>000 202 00000 00  0000 000</t>
  </si>
  <si>
    <t>000 202 10000 00 0000 150</t>
  </si>
  <si>
    <t>284 202 15001 04 0000 150</t>
  </si>
  <si>
    <t>284 202 15002 04 0000 150</t>
  </si>
  <si>
    <t>284 202 15009 04 0000 150</t>
  </si>
  <si>
    <t>284 202 19999 04 0000 150</t>
  </si>
  <si>
    <t>000 202 20000 00 0000 150</t>
  </si>
  <si>
    <t>Субсидии бюджетам бюджетной системы Российской Федерации (межбюджетные субсидии)</t>
  </si>
  <si>
    <t>283 202 20041 04 0000 150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</si>
  <si>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дорого в поселениях (за исключением автомобильных дорог федерального значения)</t>
  </si>
  <si>
    <t>287 202 20077 04 0000 150</t>
  </si>
  <si>
    <t>Субсидии бюджетам на софинансирование капитальных вложений в объекты государственной (муниципальной) собственности</t>
  </si>
  <si>
    <t>283 202 20299 04 0000 150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</si>
  <si>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</si>
  <si>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283 202 20302 04 0000 150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</si>
  <si>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</si>
  <si>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288 202 25027 04 0000 150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</si>
  <si>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</si>
  <si>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287 202 25081 04 0002 150</t>
  </si>
  <si>
    <t>Субсидии бюджетам городских округов на оказание адресной финансовой поддержки спортивных организаций, осуществляющих подготовку спортивного резерва для сборных команд Российской Федерации</t>
  </si>
  <si>
    <t>288 202 25210 04 0000 150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</si>
  <si>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</si>
  <si>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287 202 25228 04 0000 150 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</si>
  <si>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</si>
  <si>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283 202 25269 04 0000 150</t>
  </si>
  <si>
    <t>Субсидии бюджетам городских округов на закупку контейнеров для раздельного накопления твердых коммунальных отходов</t>
  </si>
  <si>
    <t>288 202 25304 04 0000 150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</si>
  <si>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</si>
  <si>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в 2,8 раз</t>
  </si>
  <si>
    <t>288 202 25491 04 0000 150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</si>
  <si>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</si>
  <si>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283 202 25497 04 0000 150</t>
  </si>
  <si>
    <t>Субсидии бюджетам городских округов на реализацию мероприятий по обеспечению жильем молодых семей</t>
  </si>
  <si>
    <t>в 12,4 раз</t>
  </si>
  <si>
    <t>283 202 25511 04 0000 150</t>
  </si>
  <si>
    <t>Субсидии бюджетам на проведение комплексных кадастровых работ</t>
  </si>
  <si>
    <t>289 202 25519 04 0002 150</t>
  </si>
  <si>
    <t>Субсидии бюджетам городских округов (на комплектование книжных фондов библиотек муниципальных образований и государственных библиотек)</t>
  </si>
  <si>
    <t>283 202 25555 04 0002 150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</si>
  <si>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</si>
  <si>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283 202 27112 04 0002 150</t>
  </si>
  <si>
    <t>Субсидии бюджетам на софинансирование капитальных вложений в объекты муниципальной собственности</t>
  </si>
  <si>
    <t>283 202 29999 04 0000 150</t>
  </si>
  <si>
    <r>
      <t>Прочие субсидии бюджетам городских округов</t>
    </r>
    <r>
      <rPr>
        <sz val="12"/>
        <color indexed="10"/>
        <rFont val="Times New Roman"/>
        <family val="1"/>
      </rPr>
      <t xml:space="preserve"> </t>
    </r>
  </si>
  <si>
    <t>в 2,1 раз</t>
  </si>
  <si>
    <t>285 202 29999 04 0000 150</t>
  </si>
  <si>
    <t xml:space="preserve">Прочие субсидии бюджетам городских округов </t>
  </si>
  <si>
    <t>287 202 29999 04 0000 150</t>
  </si>
  <si>
    <t>288 202 29999 04 0000 150</t>
  </si>
  <si>
    <t>289 202 29999 04 0000 150</t>
  </si>
  <si>
    <t>000 2 02 30000 00 0000 150</t>
  </si>
  <si>
    <t>Субвенции бюджетам субъектов Российской Федерации и муниципальных образований</t>
  </si>
  <si>
    <t>285 202 30013 04 0000 150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</si>
  <si>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</si>
  <si>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285 202 30022 04 0000 150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</si>
  <si>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</si>
  <si>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283 202 30024 04 0000 150</t>
  </si>
  <si>
    <t xml:space="preserve">Субвенции бюджетам городских округов на выполнение передаваемых полномочий субъектов РФ </t>
  </si>
  <si>
    <t>285 202 30024 04 0000 150</t>
  </si>
  <si>
    <t>288 202 30024 04 0000 150</t>
  </si>
  <si>
    <t>285 202 30027 04 0000 150</t>
  </si>
  <si>
    <t>Субвенции бюджетам городских округов на выполнение передаваемых полномочий субъектов РФ на содержание ребенка в семье опекуна и приемной семье, а также вознаграждение, причитающееся приемному родителю</t>
  </si>
  <si>
    <t>288 202 30029 04 0000 150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</si>
  <si>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</si>
  <si>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283 202 35082 04 0000 150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</si>
  <si>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</si>
  <si>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283 202 35120 04 0000 150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</si>
  <si>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</si>
  <si>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285 202 35137 04 0000 150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</si>
  <si>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</si>
  <si>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285 202 35220 04 0000 150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</si>
  <si>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</si>
  <si>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285 202 35250 04 0000 150</t>
  </si>
  <si>
    <t>Субвенции бюджетам городских округов на  оплату жилищно-коммунальных услуг отдельным категория граждан</t>
  </si>
  <si>
    <t>285 202 35280 04 0000 150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</si>
  <si>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</si>
  <si>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285 202 35380 04 0000 150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</si>
  <si>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</si>
  <si>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285 202 35462 04 0000 150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</si>
  <si>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</si>
  <si>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283 202 35469 04 0000 150</t>
  </si>
  <si>
    <t>Субвенции бюджетам городских округов на проведение Всероссийской переписи населения 2020 года</t>
  </si>
  <si>
    <t>283 202 35930 04 0000 150</t>
  </si>
  <si>
    <t>Субвенции бюджетам на государственную регистрацию актов гражданского состояния</t>
  </si>
  <si>
    <t>283 202 39999 04 0000 150</t>
  </si>
  <si>
    <t>Прочие субвенции бюджетам городских округов</t>
  </si>
  <si>
    <t>000 2 02 40000 00 0000 150</t>
  </si>
  <si>
    <t>288 202 45303 04 0000 150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</si>
  <si>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</si>
  <si>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в 3,1 раз</t>
  </si>
  <si>
    <t>289 202 45454 04 0000 150</t>
  </si>
  <si>
    <t>Межбюджетные трансферты, передаваемые бюджетам на создание модельных муниципальных библиотек</t>
  </si>
  <si>
    <t>283 202 49999 04 0000 150</t>
  </si>
  <si>
    <t>Прочие межбюджетные трансферты, передаваемые бюджетам городских округов</t>
  </si>
  <si>
    <t>285 202 49999 04 0000 150</t>
  </si>
  <si>
    <t>000 2 04 04000 00 0000 150</t>
  </si>
  <si>
    <t>288 204 04020 04 0000 150</t>
  </si>
  <si>
    <t>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</si>
  <si>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>289 204 04020 04 0000 150</t>
  </si>
  <si>
    <t>000 207 00000 00 0000 150</t>
  </si>
  <si>
    <t>285 207 04020 04 0000 150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</si>
  <si>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</si>
  <si>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288 207 04020 04 0000 150</t>
  </si>
  <si>
    <t>000 218 0000 00 0000 150</t>
  </si>
  <si>
    <t>Доходы бюджетов бюджетной системы Российской Федерации от возврата организациями остатков субсидий прошлых лет</t>
  </si>
  <si>
    <t>000 219 0000 04 0000 150</t>
  </si>
  <si>
    <t>в 4,0 раза</t>
  </si>
  <si>
    <t>Утвержденный бюджет,  
   тыс. рублей</t>
  </si>
  <si>
    <t>Исполнено за 2021г, 
тыс. рублей</t>
  </si>
  <si>
    <t>Приложение 5</t>
  </si>
  <si>
    <t>Приложение 3</t>
  </si>
  <si>
    <t>Приложение 4</t>
  </si>
  <si>
    <t>Информация по недоимке налоговых доходов и задолженности неналоговых доходов в бюджет Миасского городского округа (реальная к взысканию)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</si>
</sst>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#,##0.0"/>
    <numFmt numFmtId="175" formatCode="0.0%"/>
    <numFmt numFmtId="176" formatCode="_(* #,##0.0_);_(* \(#,##0.0\);_(* &quot;-&quot;??_);_(@_)"/>
    <numFmt numFmtId="177" formatCode="_(* #,##0.00_);_(* \(#,##0.00\);_(* &quot;-&quot;??_);_(@_)"/>
    <numFmt numFmtId="178" formatCode="_(* #,##0_);_(* \(#,##0\);_(* &quot;-&quot;??_);_(@_)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?"/>
    <numFmt numFmtId="184" formatCode="_-* #,##0.0_р_._-;\-* #,##0.0_р_._-;_-* &quot;-&quot;?_р_._-;_-@_-"/>
    <numFmt numFmtId="185" formatCode="0.000"/>
    <numFmt numFmtId="186" formatCode="[$-FC19]d\ mmmm\ yyyy\ &quot;г.&quot;"/>
    <numFmt numFmtId="187" formatCode="#,##0.000"/>
    <numFmt numFmtId="188" formatCode="#,##0.0000"/>
    <numFmt numFmtId="189" formatCode="[$-10419]###\ ###\ ###\ ###\ ##0.00"/>
    <numFmt numFmtId="190" formatCode="#,##0.00_р_."/>
    <numFmt numFmtId="191" formatCode="_-* #,##0_р_._-;\-* #,##0_р_._-;_-* &quot;-&quot;??_р_._-;_-@_-"/>
    <numFmt numFmtId="192" formatCode="#,##0.0_ ;\-#,##0.0\ 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color indexed="9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theme="0" tint="-0.04997999966144562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100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39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63" applyFont="1">
      <alignment/>
      <protection/>
    </xf>
    <xf numFmtId="174" fontId="3" fillId="0" borderId="0" xfId="63" applyNumberFormat="1" applyFont="1">
      <alignment/>
      <protection/>
    </xf>
    <xf numFmtId="0" fontId="4" fillId="0" borderId="0" xfId="63" applyFont="1" applyAlignment="1">
      <alignment horizontal="center" vertical="center"/>
      <protection/>
    </xf>
    <xf numFmtId="0" fontId="4" fillId="33" borderId="0" xfId="63" applyFont="1" applyFill="1" applyAlignment="1">
      <alignment horizontal="center" vertical="center"/>
      <protection/>
    </xf>
    <xf numFmtId="0" fontId="4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34" borderId="10" xfId="55" applyFont="1" applyFill="1" applyBorder="1" applyAlignment="1">
      <alignment horizontal="justify" vertical="center" wrapText="1"/>
      <protection/>
    </xf>
    <xf numFmtId="174" fontId="4" fillId="34" borderId="10" xfId="55" applyNumberFormat="1" applyFont="1" applyFill="1" applyBorder="1" applyAlignment="1">
      <alignment horizontal="center" vertical="center" wrapText="1"/>
      <protection/>
    </xf>
    <xf numFmtId="175" fontId="4" fillId="34" borderId="10" xfId="55" applyNumberFormat="1" applyFont="1" applyFill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horizontal="justify" vertical="center" wrapText="1"/>
      <protection/>
    </xf>
    <xf numFmtId="0" fontId="4" fillId="0" borderId="10" xfId="55" applyFont="1" applyBorder="1" applyAlignment="1">
      <alignment horizontal="justify" vertical="center" wrapText="1"/>
      <protection/>
    </xf>
    <xf numFmtId="0" fontId="5" fillId="34" borderId="10" xfId="55" applyFont="1" applyFill="1" applyBorder="1" applyAlignment="1">
      <alignment horizontal="justify" vertical="center" wrapText="1"/>
      <protection/>
    </xf>
    <xf numFmtId="174" fontId="5" fillId="34" borderId="10" xfId="55" applyNumberFormat="1" applyFont="1" applyFill="1" applyBorder="1" applyAlignment="1">
      <alignment horizontal="center" vertical="center" wrapText="1"/>
      <protection/>
    </xf>
    <xf numFmtId="175" fontId="5" fillId="34" borderId="10" xfId="55" applyNumberFormat="1" applyFont="1" applyFill="1" applyBorder="1" applyAlignment="1">
      <alignment horizontal="center" vertical="center" wrapText="1"/>
      <protection/>
    </xf>
    <xf numFmtId="0" fontId="5" fillId="34" borderId="10" xfId="55" applyFont="1" applyFill="1" applyBorder="1" applyAlignment="1">
      <alignment horizontal="left" vertical="center" wrapText="1"/>
      <protection/>
    </xf>
    <xf numFmtId="0" fontId="59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center" vertical="center" wrapText="1"/>
    </xf>
    <xf numFmtId="0" fontId="59" fillId="33" borderId="10" xfId="0" applyFont="1" applyFill="1" applyBorder="1" applyAlignment="1">
      <alignment vertical="center" wrapText="1"/>
    </xf>
    <xf numFmtId="174" fontId="59" fillId="0" borderId="10" xfId="0" applyNumberFormat="1" applyFont="1" applyBorder="1" applyAlignment="1">
      <alignment horizontal="center" vertical="center"/>
    </xf>
    <xf numFmtId="174" fontId="59" fillId="0" borderId="10" xfId="0" applyNumberFormat="1" applyFont="1" applyBorder="1" applyAlignment="1">
      <alignment horizontal="center" vertical="center" wrapText="1"/>
    </xf>
    <xf numFmtId="174" fontId="60" fillId="0" borderId="10" xfId="0" applyNumberFormat="1" applyFont="1" applyBorder="1" applyAlignment="1">
      <alignment horizontal="center" vertical="center" wrapText="1"/>
    </xf>
    <xf numFmtId="174" fontId="60" fillId="0" borderId="10" xfId="0" applyNumberFormat="1" applyFont="1" applyBorder="1" applyAlignment="1">
      <alignment horizontal="center" vertical="center"/>
    </xf>
    <xf numFmtId="174" fontId="61" fillId="0" borderId="10" xfId="0" applyNumberFormat="1" applyFont="1" applyBorder="1" applyAlignment="1">
      <alignment horizontal="center" vertical="center"/>
    </xf>
    <xf numFmtId="174" fontId="61" fillId="0" borderId="10" xfId="0" applyNumberFormat="1" applyFont="1" applyBorder="1" applyAlignment="1">
      <alignment horizontal="center" vertical="center" wrapText="1"/>
    </xf>
    <xf numFmtId="0" fontId="4" fillId="34" borderId="10" xfId="55" applyFont="1" applyFill="1" applyBorder="1" applyAlignment="1">
      <alignment horizontal="center" vertical="center" wrapText="1"/>
      <protection/>
    </xf>
    <xf numFmtId="0" fontId="7" fillId="33" borderId="0" xfId="55" applyFont="1" applyFill="1" applyAlignment="1">
      <alignment horizontal="center" vertical="center" wrapText="1"/>
      <protection/>
    </xf>
    <xf numFmtId="0" fontId="7" fillId="33" borderId="0" xfId="55" applyFont="1" applyFill="1" applyAlignment="1">
      <alignment vertical="center" wrapText="1"/>
      <protection/>
    </xf>
    <xf numFmtId="173" fontId="62" fillId="33" borderId="0" xfId="94" applyNumberFormat="1" applyFont="1" applyFill="1" applyAlignment="1">
      <alignment horizontal="center" vertical="center" wrapText="1"/>
    </xf>
    <xf numFmtId="0" fontId="63" fillId="33" borderId="0" xfId="55" applyFont="1" applyFill="1" applyAlignment="1">
      <alignment vertical="center" wrapText="1"/>
      <protection/>
    </xf>
    <xf numFmtId="0" fontId="8" fillId="33" borderId="0" xfId="55" applyFont="1" applyFill="1" applyAlignment="1">
      <alignment vertical="center" wrapText="1"/>
      <protection/>
    </xf>
    <xf numFmtId="0" fontId="8" fillId="33" borderId="0" xfId="55" applyFont="1" applyFill="1" applyAlignment="1">
      <alignment horizontal="left" vertical="center" wrapText="1"/>
      <protection/>
    </xf>
    <xf numFmtId="173" fontId="7" fillId="33" borderId="0" xfId="87" applyNumberFormat="1" applyFont="1" applyFill="1" applyAlignment="1">
      <alignment horizontal="left" vertical="center" wrapText="1"/>
    </xf>
    <xf numFmtId="0" fontId="64" fillId="33" borderId="0" xfId="55" applyFont="1" applyFill="1" applyAlignment="1">
      <alignment horizontal="center" vertical="center" wrapText="1"/>
      <protection/>
    </xf>
    <xf numFmtId="0" fontId="62" fillId="33" borderId="0" xfId="55" applyFont="1" applyFill="1" applyAlignment="1">
      <alignment horizontal="center" vertical="center" wrapText="1"/>
      <protection/>
    </xf>
    <xf numFmtId="0" fontId="62" fillId="33" borderId="11" xfId="55" applyFont="1" applyFill="1" applyBorder="1" applyAlignment="1">
      <alignment vertical="center" wrapText="1"/>
      <protection/>
    </xf>
    <xf numFmtId="0" fontId="4" fillId="33" borderId="0" xfId="55" applyFont="1" applyFill="1" applyAlignment="1">
      <alignment horizontal="right" vertical="center" wrapText="1"/>
      <protection/>
    </xf>
    <xf numFmtId="173" fontId="4" fillId="33" borderId="10" xfId="94" applyNumberFormat="1" applyFont="1" applyFill="1" applyBorder="1" applyAlignment="1">
      <alignment horizontal="center" vertical="center" wrapText="1"/>
    </xf>
    <xf numFmtId="0" fontId="4" fillId="33" borderId="10" xfId="55" applyFont="1" applyFill="1" applyBorder="1" applyAlignment="1">
      <alignment horizontal="center" vertical="center" wrapText="1"/>
      <protection/>
    </xf>
    <xf numFmtId="0" fontId="59" fillId="33" borderId="10" xfId="55" applyFont="1" applyFill="1" applyBorder="1" applyAlignment="1">
      <alignment horizontal="center" vertical="center" wrapText="1"/>
      <protection/>
    </xf>
    <xf numFmtId="0" fontId="5" fillId="33" borderId="10" xfId="55" applyFont="1" applyFill="1" applyBorder="1" applyAlignment="1">
      <alignment horizontal="center" vertical="center" wrapText="1"/>
      <protection/>
    </xf>
    <xf numFmtId="0" fontId="5" fillId="33" borderId="10" xfId="55" applyFont="1" applyFill="1" applyBorder="1" applyAlignment="1">
      <alignment vertical="center" wrapText="1"/>
      <protection/>
    </xf>
    <xf numFmtId="174" fontId="5" fillId="33" borderId="10" xfId="87" applyNumberFormat="1" applyFont="1" applyFill="1" applyBorder="1" applyAlignment="1">
      <alignment horizontal="center" vertical="center" wrapText="1"/>
    </xf>
    <xf numFmtId="0" fontId="9" fillId="33" borderId="0" xfId="55" applyFont="1" applyFill="1" applyAlignment="1">
      <alignment vertical="center" wrapText="1"/>
      <protection/>
    </xf>
    <xf numFmtId="3" fontId="4" fillId="33" borderId="12" xfId="55" applyNumberFormat="1" applyFont="1" applyFill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justify" vertical="center" wrapText="1"/>
      <protection/>
    </xf>
    <xf numFmtId="174" fontId="4" fillId="33" borderId="10" xfId="55" applyNumberFormat="1" applyFont="1" applyFill="1" applyBorder="1" applyAlignment="1">
      <alignment horizontal="center" vertical="center" wrapText="1"/>
      <protection/>
    </xf>
    <xf numFmtId="174" fontId="4" fillId="33" borderId="10" xfId="87" applyNumberFormat="1" applyFont="1" applyFill="1" applyBorder="1" applyAlignment="1">
      <alignment horizontal="center" vertical="center" wrapText="1"/>
    </xf>
    <xf numFmtId="3" fontId="4" fillId="33" borderId="10" xfId="55" applyNumberFormat="1" applyFont="1" applyFill="1" applyBorder="1" applyAlignment="1">
      <alignment horizontal="center" vertical="center" wrapText="1"/>
      <protection/>
    </xf>
    <xf numFmtId="3" fontId="4" fillId="33" borderId="10" xfId="55" applyNumberFormat="1" applyFont="1" applyFill="1" applyBorder="1" applyAlignment="1">
      <alignment horizontal="justify" vertical="center" wrapText="1"/>
      <protection/>
    </xf>
    <xf numFmtId="3" fontId="5" fillId="33" borderId="10" xfId="55" applyNumberFormat="1" applyFont="1" applyFill="1" applyBorder="1" applyAlignment="1">
      <alignment horizontal="center" vertical="center" wrapText="1"/>
      <protection/>
    </xf>
    <xf numFmtId="3" fontId="5" fillId="33" borderId="10" xfId="55" applyNumberFormat="1" applyFont="1" applyFill="1" applyBorder="1" applyAlignment="1">
      <alignment horizontal="justify" vertical="center" wrapText="1"/>
      <protection/>
    </xf>
    <xf numFmtId="174" fontId="5" fillId="33" borderId="10" xfId="55" applyNumberFormat="1" applyFont="1" applyFill="1" applyBorder="1" applyAlignment="1">
      <alignment horizontal="center" vertical="center" wrapText="1"/>
      <protection/>
    </xf>
    <xf numFmtId="0" fontId="5" fillId="33" borderId="10" xfId="55" applyFont="1" applyFill="1" applyBorder="1" applyAlignment="1" quotePrefix="1">
      <alignment horizontal="left" vertical="center" wrapText="1"/>
      <protection/>
    </xf>
    <xf numFmtId="0" fontId="4" fillId="33" borderId="10" xfId="55" applyFont="1" applyFill="1" applyBorder="1" applyAlignment="1" quotePrefix="1">
      <alignment horizontal="left" vertical="center" wrapText="1"/>
      <protection/>
    </xf>
    <xf numFmtId="0" fontId="4" fillId="33" borderId="10" xfId="55" applyFont="1" applyFill="1" applyBorder="1" applyAlignment="1" quotePrefix="1">
      <alignment horizontal="justify" vertical="center" wrapText="1"/>
      <protection/>
    </xf>
    <xf numFmtId="0" fontId="5" fillId="33" borderId="10" xfId="55" applyFont="1" applyFill="1" applyBorder="1" applyAlignment="1" quotePrefix="1">
      <alignment horizontal="justify" vertical="center" wrapText="1"/>
      <protection/>
    </xf>
    <xf numFmtId="0" fontId="5" fillId="33" borderId="10" xfId="55" applyFont="1" applyFill="1" applyBorder="1" applyAlignment="1">
      <alignment horizontal="justify" vertical="center" wrapText="1"/>
      <protection/>
    </xf>
    <xf numFmtId="174" fontId="8" fillId="33" borderId="0" xfId="55" applyNumberFormat="1" applyFont="1" applyFill="1" applyAlignment="1">
      <alignment vertical="center" wrapText="1"/>
      <protection/>
    </xf>
    <xf numFmtId="0" fontId="4" fillId="0" borderId="10" xfId="55" applyFont="1" applyFill="1" applyBorder="1" applyAlignment="1">
      <alignment horizontal="justify" vertical="center" wrapText="1"/>
      <protection/>
    </xf>
    <xf numFmtId="0" fontId="9" fillId="33" borderId="0" xfId="55" applyFont="1" applyFill="1" applyAlignment="1">
      <alignment horizontal="center" vertical="center" wrapText="1"/>
      <protection/>
    </xf>
    <xf numFmtId="174" fontId="9" fillId="33" borderId="0" xfId="55" applyNumberFormat="1" applyFont="1" applyFill="1" applyAlignment="1">
      <alignment vertical="center" wrapText="1"/>
      <protection/>
    </xf>
    <xf numFmtId="49" fontId="4" fillId="33" borderId="10" xfId="64" applyNumberFormat="1" applyFont="1" applyFill="1" applyBorder="1" applyAlignment="1">
      <alignment horizontal="center" vertical="center" wrapText="1"/>
      <protection/>
    </xf>
    <xf numFmtId="0" fontId="4" fillId="33" borderId="10" xfId="64" applyNumberFormat="1" applyFont="1" applyFill="1" applyBorder="1" applyAlignment="1">
      <alignment horizontal="justify" vertical="center" wrapText="1"/>
      <protection/>
    </xf>
    <xf numFmtId="0" fontId="4" fillId="33" borderId="10" xfId="55" applyNumberFormat="1" applyFont="1" applyFill="1" applyBorder="1" applyAlignment="1">
      <alignment horizontal="justify" vertical="center" wrapText="1"/>
      <protection/>
    </xf>
    <xf numFmtId="0" fontId="4" fillId="33" borderId="10" xfId="55" applyFont="1" applyFill="1" applyBorder="1" applyAlignment="1">
      <alignment vertical="center" wrapText="1"/>
      <protection/>
    </xf>
    <xf numFmtId="0" fontId="8" fillId="34" borderId="0" xfId="55" applyFont="1" applyFill="1" applyAlignment="1">
      <alignment vertical="center" wrapText="1"/>
      <protection/>
    </xf>
    <xf numFmtId="0" fontId="8" fillId="35" borderId="0" xfId="55" applyFont="1" applyFill="1" applyAlignment="1">
      <alignment vertical="center" wrapText="1"/>
      <protection/>
    </xf>
    <xf numFmtId="0" fontId="4" fillId="33" borderId="10" xfId="55" applyNumberFormat="1" applyFont="1" applyFill="1" applyBorder="1" applyAlignment="1">
      <alignment horizontal="justify" vertical="center"/>
      <protection/>
    </xf>
    <xf numFmtId="49" fontId="4" fillId="0" borderId="10" xfId="55" applyNumberFormat="1" applyFont="1" applyBorder="1" applyAlignment="1">
      <alignment horizontal="justify" vertical="center" wrapText="1"/>
      <protection/>
    </xf>
    <xf numFmtId="174" fontId="4" fillId="33" borderId="13" xfId="87" applyNumberFormat="1" applyFont="1" applyFill="1" applyBorder="1" applyAlignment="1">
      <alignment horizontal="center" vertical="center" wrapText="1"/>
    </xf>
    <xf numFmtId="0" fontId="4" fillId="0" borderId="10" xfId="55" applyNumberFormat="1" applyFont="1" applyBorder="1" applyAlignment="1">
      <alignment horizontal="justify" vertical="center" wrapText="1"/>
      <protection/>
    </xf>
    <xf numFmtId="0" fontId="65" fillId="33" borderId="0" xfId="55" applyFont="1" applyFill="1" applyAlignment="1">
      <alignment vertical="center" wrapText="1"/>
      <protection/>
    </xf>
    <xf numFmtId="0" fontId="11" fillId="33" borderId="0" xfId="55" applyFont="1" applyFill="1" applyBorder="1" applyAlignment="1">
      <alignment vertical="center" wrapText="1"/>
      <protection/>
    </xf>
    <xf numFmtId="0" fontId="8" fillId="33" borderId="0" xfId="55" applyFont="1" applyFill="1" applyBorder="1" applyAlignment="1">
      <alignment horizontal="center" vertical="center" wrapText="1"/>
      <protection/>
    </xf>
    <xf numFmtId="0" fontId="65" fillId="33" borderId="0" xfId="55" applyFont="1" applyFill="1" applyBorder="1" applyAlignment="1">
      <alignment vertical="center" wrapText="1"/>
      <protection/>
    </xf>
    <xf numFmtId="174" fontId="59" fillId="33" borderId="10" xfId="87" applyNumberFormat="1" applyFont="1" applyFill="1" applyBorder="1" applyAlignment="1">
      <alignment horizontal="center" vertical="center" wrapText="1"/>
    </xf>
    <xf numFmtId="49" fontId="5" fillId="33" borderId="14" xfId="64" applyNumberFormat="1" applyFont="1" applyFill="1" applyBorder="1" applyAlignment="1">
      <alignment horizontal="left" vertical="center" wrapText="1"/>
      <protection/>
    </xf>
    <xf numFmtId="49" fontId="5" fillId="33" borderId="10" xfId="55" applyNumberFormat="1" applyFont="1" applyFill="1" applyBorder="1" applyAlignment="1">
      <alignment horizontal="left" vertical="center" wrapText="1"/>
      <protection/>
    </xf>
    <xf numFmtId="0" fontId="5" fillId="33" borderId="10" xfId="55" applyFont="1" applyFill="1" applyBorder="1" applyAlignment="1">
      <alignment horizontal="left" vertical="center" wrapText="1"/>
      <protection/>
    </xf>
    <xf numFmtId="0" fontId="4" fillId="33" borderId="10" xfId="55" applyFont="1" applyFill="1" applyBorder="1" applyAlignment="1">
      <alignment horizontal="left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3" fontId="4" fillId="0" borderId="10" xfId="55" applyNumberFormat="1" applyFont="1" applyFill="1" applyBorder="1" applyAlignment="1">
      <alignment horizontal="center" vertical="center" wrapText="1"/>
      <protection/>
    </xf>
    <xf numFmtId="3" fontId="4" fillId="33" borderId="10" xfId="55" applyNumberFormat="1" applyFont="1" applyFill="1" applyBorder="1" applyAlignment="1">
      <alignment horizontal="left" vertical="center" wrapText="1"/>
      <protection/>
    </xf>
    <xf numFmtId="0" fontId="8" fillId="33" borderId="0" xfId="55" applyFont="1" applyFill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left" vertical="center" wrapText="1"/>
      <protection/>
    </xf>
    <xf numFmtId="0" fontId="7" fillId="33" borderId="0" xfId="55" applyFont="1" applyFill="1" applyAlignment="1">
      <alignment horizontal="left" vertical="center"/>
      <protection/>
    </xf>
    <xf numFmtId="0" fontId="62" fillId="33" borderId="0" xfId="55" applyFont="1" applyFill="1" applyAlignment="1">
      <alignment vertical="center" wrapText="1"/>
      <protection/>
    </xf>
    <xf numFmtId="0" fontId="66" fillId="33" borderId="0" xfId="55" applyFont="1" applyFill="1" applyAlignment="1">
      <alignment horizontal="center" vertical="center" wrapText="1"/>
      <protection/>
    </xf>
    <xf numFmtId="173" fontId="66" fillId="33" borderId="0" xfId="94" applyNumberFormat="1" applyFont="1" applyFill="1" applyAlignment="1">
      <alignment horizontal="center" vertical="center" wrapText="1"/>
    </xf>
    <xf numFmtId="0" fontId="63" fillId="33" borderId="0" xfId="55" applyFont="1" applyFill="1" applyAlignment="1">
      <alignment horizontal="center" vertical="center" wrapText="1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4" fillId="33" borderId="15" xfId="55" applyFont="1" applyFill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49" fontId="5" fillId="33" borderId="16" xfId="64" applyNumberFormat="1" applyFont="1" applyFill="1" applyBorder="1" applyAlignment="1">
      <alignment horizontal="center" vertical="center" wrapText="1"/>
      <protection/>
    </xf>
    <xf numFmtId="49" fontId="5" fillId="33" borderId="13" xfId="64" applyNumberFormat="1" applyFont="1" applyFill="1" applyBorder="1" applyAlignment="1">
      <alignment horizontal="center" vertical="center" wrapText="1"/>
      <protection/>
    </xf>
    <xf numFmtId="0" fontId="5" fillId="33" borderId="16" xfId="55" applyFont="1" applyFill="1" applyBorder="1" applyAlignment="1">
      <alignment horizontal="left" vertical="center" wrapText="1"/>
      <protection/>
    </xf>
    <xf numFmtId="0" fontId="4" fillId="0" borderId="13" xfId="55" applyFont="1" applyBorder="1" applyAlignment="1">
      <alignment horizontal="left"/>
      <protection/>
    </xf>
    <xf numFmtId="49" fontId="5" fillId="33" borderId="10" xfId="64" applyNumberFormat="1" applyFont="1" applyFill="1" applyBorder="1" applyAlignment="1">
      <alignment horizontal="left" vertical="center" wrapText="1"/>
      <protection/>
    </xf>
    <xf numFmtId="0" fontId="7" fillId="33" borderId="0" xfId="55" applyFont="1" applyFill="1" applyAlignment="1">
      <alignment horizontal="left" vertical="center" wrapText="1"/>
      <protection/>
    </xf>
    <xf numFmtId="0" fontId="4" fillId="33" borderId="0" xfId="55" applyFont="1" applyFill="1" applyAlignment="1">
      <alignment horizontal="center" vertical="center" wrapText="1"/>
      <protection/>
    </xf>
    <xf numFmtId="0" fontId="4" fillId="0" borderId="0" xfId="55" applyFont="1" applyFill="1" applyAlignment="1">
      <alignment horizontal="right"/>
      <protection/>
    </xf>
    <xf numFmtId="172" fontId="5" fillId="33" borderId="0" xfId="55" applyNumberFormat="1" applyFont="1" applyFill="1" applyAlignment="1">
      <alignment horizontal="center" vertical="center" wrapText="1"/>
      <protection/>
    </xf>
    <xf numFmtId="0" fontId="4" fillId="33" borderId="17" xfId="55" applyFont="1" applyFill="1" applyBorder="1" applyAlignment="1">
      <alignment horizontal="center" vertical="center" wrapText="1"/>
      <protection/>
    </xf>
    <xf numFmtId="0" fontId="4" fillId="0" borderId="0" xfId="63" applyFont="1" applyAlignment="1">
      <alignment horizontal="right" vertical="center"/>
      <protection/>
    </xf>
    <xf numFmtId="0" fontId="4" fillId="34" borderId="12" xfId="55" applyFont="1" applyFill="1" applyBorder="1" applyAlignment="1">
      <alignment horizontal="center" vertical="center" wrapText="1"/>
      <protection/>
    </xf>
    <xf numFmtId="0" fontId="4" fillId="34" borderId="15" xfId="55" applyFont="1" applyFill="1" applyBorder="1" applyAlignment="1">
      <alignment horizontal="center" vertical="center" wrapText="1"/>
      <protection/>
    </xf>
    <xf numFmtId="0" fontId="4" fillId="34" borderId="13" xfId="55" applyFont="1" applyFill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4" fillId="34" borderId="10" xfId="55" applyFont="1" applyFill="1" applyBorder="1" applyAlignment="1">
      <alignment horizontal="center" vertical="center" wrapText="1"/>
      <protection/>
    </xf>
    <xf numFmtId="0" fontId="4" fillId="33" borderId="0" xfId="63" applyFont="1" applyFill="1" applyAlignment="1">
      <alignment horizontal="center" vertical="center"/>
      <protection/>
    </xf>
    <xf numFmtId="0" fontId="63" fillId="0" borderId="10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174" fontId="61" fillId="0" borderId="10" xfId="0" applyNumberFormat="1" applyFont="1" applyBorder="1" applyAlignment="1">
      <alignment horizontal="center" vertical="center"/>
    </xf>
    <xf numFmtId="174" fontId="61" fillId="0" borderId="10" xfId="0" applyNumberFormat="1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9" fillId="0" borderId="0" xfId="0" applyFont="1" applyAlignment="1">
      <alignment horizontal="justify" vertical="center" wrapText="1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 3" xfId="57"/>
    <cellStyle name="Обычный 3" xfId="58"/>
    <cellStyle name="Обычный 3 2" xfId="59"/>
    <cellStyle name="Обычный 3 3" xfId="60"/>
    <cellStyle name="Обычный 4" xfId="61"/>
    <cellStyle name="Обычный 4 2" xfId="62"/>
    <cellStyle name="Обычный 5" xfId="63"/>
    <cellStyle name="Обычный_Лист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Процентный 2" xfId="70"/>
    <cellStyle name="Процентный 2 2" xfId="71"/>
    <cellStyle name="Процентный 3" xfId="72"/>
    <cellStyle name="Связанная ячейка" xfId="73"/>
    <cellStyle name="Текст предупреждения" xfId="74"/>
    <cellStyle name="Comma" xfId="75"/>
    <cellStyle name="Comma [0]" xfId="76"/>
    <cellStyle name="Финансовый 10" xfId="77"/>
    <cellStyle name="Финансовый 11" xfId="78"/>
    <cellStyle name="Финансовый 12" xfId="79"/>
    <cellStyle name="Финансовый 13" xfId="80"/>
    <cellStyle name="Финансовый 14" xfId="81"/>
    <cellStyle name="Финансовый 15" xfId="82"/>
    <cellStyle name="Финансовый 16" xfId="83"/>
    <cellStyle name="Финансовый 17" xfId="84"/>
    <cellStyle name="Финансовый 18" xfId="85"/>
    <cellStyle name="Финансовый 19" xfId="86"/>
    <cellStyle name="Финансовый 2" xfId="87"/>
    <cellStyle name="Финансовый 2 2" xfId="88"/>
    <cellStyle name="Финансовый 2 2 2" xfId="89"/>
    <cellStyle name="Финансовый 20" xfId="90"/>
    <cellStyle name="Финансовый 21" xfId="91"/>
    <cellStyle name="Финансовый 3" xfId="92"/>
    <cellStyle name="Финансовый 4" xfId="93"/>
    <cellStyle name="Финансовый 5" xfId="94"/>
    <cellStyle name="Финансовый 6" xfId="95"/>
    <cellStyle name="Финансовый 7" xfId="96"/>
    <cellStyle name="Финансовый 8" xfId="97"/>
    <cellStyle name="Финансовый 9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_kai\&#1084;&#1086;&#1080;%20&#1076;&#1086;&#1082;&#1091;&#1084;&#1077;&#1085;&#1090;\&#1052;&#1086;&#1080;%20&#1076;&#1086;&#1082;&#1091;&#1084;&#1077;&#1085;&#1090;&#1099;\&#1040;&#1085;&#1072;&#1083;&#1080;&#1079;%20(&#1086;&#1073;&#1097;.)\&#1060;&#1072;&#1082;&#1090;%20&#1080;&#1079;%20&#1090;&#1077;&#1083;&#1077;&#1075;&#1088;.%20&#1086;&#1090;&#1095;&#1077;&#1090;&#1072;%20(&#1087;&#1088;&#1086;&#1096;&#1083;&#1099;&#1081;%20&#1075;&#1086;&#107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main\&#1086;&#1073;&#1097;&#1072;&#1103;\&#1054;&#1090;&#1095;&#1077;&#1090;&#1099;%20&#1074;%20&#1057;&#1086;&#1073;&#1088;&#1072;&#1085;&#1080;&#1077;%20&#1076;&#1077;&#1087;&#1091;&#1090;&#1072;&#1090;&#1086;&#1074;%20&#1079;&#1072;%202018%20&#1075;&#1086;&#1076;\9%20&#1084;&#1077;&#1089;&#1103;&#1094;&#1077;&#1074;\&#1058;&#1072;&#1073;&#1083;&#1080;&#1094;&#1099;%20&#1082;%20&#1087;&#1086;&#1103;&#1089;&#1085;&#1080;&#1090;&#1077;&#1083;&#1100;&#1085;&#1086;&#1081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логовые_доходы01"/>
      <sheetName val="Неналоговые_доходы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 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"/>
      <sheetName val="Приложение 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38.375" style="0" customWidth="1"/>
    <col min="2" max="2" width="17.00390625" style="0" customWidth="1"/>
    <col min="3" max="3" width="16.375" style="0" customWidth="1"/>
    <col min="4" max="4" width="13.875" style="0" customWidth="1"/>
    <col min="5" max="5" width="13.625" style="0" customWidth="1"/>
    <col min="6" max="6" width="17.625" style="0" customWidth="1"/>
  </cols>
  <sheetData>
    <row r="1" spans="1:6" ht="15.75">
      <c r="A1" s="6"/>
      <c r="B1" s="4"/>
      <c r="C1" s="3"/>
      <c r="D1" s="3"/>
      <c r="E1" s="108" t="s">
        <v>380</v>
      </c>
      <c r="F1" s="108"/>
    </row>
    <row r="2" spans="1:6" ht="15.75">
      <c r="A2" s="114" t="s">
        <v>21</v>
      </c>
      <c r="B2" s="114"/>
      <c r="C2" s="114"/>
      <c r="D2" s="114"/>
      <c r="E2" s="114"/>
      <c r="F2" s="114"/>
    </row>
    <row r="3" spans="1:6" ht="15.75">
      <c r="A3" s="114" t="s">
        <v>43</v>
      </c>
      <c r="B3" s="114"/>
      <c r="C3" s="114"/>
      <c r="D3" s="114"/>
      <c r="E3" s="114"/>
      <c r="F3" s="114"/>
    </row>
    <row r="4" spans="1:6" ht="15.75">
      <c r="A4" s="6"/>
      <c r="B4" s="4"/>
      <c r="C4" s="3"/>
      <c r="D4" s="3"/>
      <c r="E4" s="4"/>
      <c r="F4" s="5" t="s">
        <v>25</v>
      </c>
    </row>
    <row r="5" spans="1:6" ht="31.5" customHeight="1">
      <c r="A5" s="109" t="s">
        <v>0</v>
      </c>
      <c r="B5" s="109" t="s">
        <v>377</v>
      </c>
      <c r="C5" s="111" t="s">
        <v>41</v>
      </c>
      <c r="D5" s="112" t="s">
        <v>28</v>
      </c>
      <c r="E5" s="113" t="s">
        <v>378</v>
      </c>
      <c r="F5" s="112" t="s">
        <v>29</v>
      </c>
    </row>
    <row r="6" spans="1:6" ht="31.5" customHeight="1">
      <c r="A6" s="110"/>
      <c r="B6" s="110"/>
      <c r="C6" s="111"/>
      <c r="D6" s="112"/>
      <c r="E6" s="113"/>
      <c r="F6" s="112"/>
    </row>
    <row r="7" spans="1:6" ht="15.75">
      <c r="A7" s="8" t="s">
        <v>30</v>
      </c>
      <c r="B7" s="9">
        <v>1069651.4</v>
      </c>
      <c r="C7" s="9">
        <v>1131660.8</v>
      </c>
      <c r="D7" s="9">
        <f>C7-B7</f>
        <v>62009.40000000014</v>
      </c>
      <c r="E7" s="9">
        <v>1144851.9</v>
      </c>
      <c r="F7" s="10">
        <f>E7/C7</f>
        <v>1.0116564079978734</v>
      </c>
    </row>
    <row r="8" spans="1:6" ht="31.5">
      <c r="A8" s="8" t="s">
        <v>31</v>
      </c>
      <c r="B8" s="9">
        <v>27522.1</v>
      </c>
      <c r="C8" s="9">
        <v>27742.7</v>
      </c>
      <c r="D8" s="9">
        <f aca="true" t="shared" si="0" ref="D8:D43">C8-B8</f>
        <v>220.60000000000218</v>
      </c>
      <c r="E8" s="9">
        <v>28051.2</v>
      </c>
      <c r="F8" s="10">
        <f aca="true" t="shared" si="1" ref="F8:F45">E8/C8</f>
        <v>1.0111200423895295</v>
      </c>
    </row>
    <row r="9" spans="1:6" ht="15.75">
      <c r="A9" s="8" t="s">
        <v>32</v>
      </c>
      <c r="B9" s="9">
        <f>B10+B11+B12+B13</f>
        <v>279082.2</v>
      </c>
      <c r="C9" s="9">
        <f>C10+C11+C12+C13</f>
        <v>344848.1</v>
      </c>
      <c r="D9" s="9">
        <f t="shared" si="0"/>
        <v>65765.89999999997</v>
      </c>
      <c r="E9" s="9">
        <f>E10+E11+E12+E13</f>
        <v>351382.30000000005</v>
      </c>
      <c r="F9" s="10">
        <f t="shared" si="1"/>
        <v>1.0189480527803403</v>
      </c>
    </row>
    <row r="10" spans="1:6" ht="47.25">
      <c r="A10" s="11" t="s">
        <v>22</v>
      </c>
      <c r="B10" s="9">
        <v>238404.1</v>
      </c>
      <c r="C10" s="9">
        <v>315000</v>
      </c>
      <c r="D10" s="9">
        <f t="shared" si="0"/>
        <v>76595.9</v>
      </c>
      <c r="E10" s="9">
        <v>318682.9</v>
      </c>
      <c r="F10" s="10">
        <f t="shared" si="1"/>
        <v>1.011691746031746</v>
      </c>
    </row>
    <row r="11" spans="1:6" ht="31.5">
      <c r="A11" s="11" t="s">
        <v>33</v>
      </c>
      <c r="B11" s="9">
        <v>11543.1</v>
      </c>
      <c r="C11" s="9">
        <v>13350</v>
      </c>
      <c r="D11" s="9">
        <f t="shared" si="0"/>
        <v>1806.8999999999996</v>
      </c>
      <c r="E11" s="9">
        <v>13295.4</v>
      </c>
      <c r="F11" s="10">
        <f t="shared" si="1"/>
        <v>0.9959101123595505</v>
      </c>
    </row>
    <row r="12" spans="1:6" ht="31.5">
      <c r="A12" s="11" t="s">
        <v>1</v>
      </c>
      <c r="B12" s="9">
        <v>390</v>
      </c>
      <c r="C12" s="9">
        <v>198.1</v>
      </c>
      <c r="D12" s="9">
        <f t="shared" si="0"/>
        <v>-191.9</v>
      </c>
      <c r="E12" s="9">
        <v>198.3</v>
      </c>
      <c r="F12" s="10">
        <f t="shared" si="1"/>
        <v>1.0010095911155983</v>
      </c>
    </row>
    <row r="13" spans="1:6" ht="47.25">
      <c r="A13" s="11" t="s">
        <v>2</v>
      </c>
      <c r="B13" s="9">
        <v>28745</v>
      </c>
      <c r="C13" s="9">
        <v>16300</v>
      </c>
      <c r="D13" s="9">
        <f t="shared" si="0"/>
        <v>-12445</v>
      </c>
      <c r="E13" s="9">
        <v>19205.7</v>
      </c>
      <c r="F13" s="10">
        <f t="shared" si="1"/>
        <v>1.1782638036809816</v>
      </c>
    </row>
    <row r="14" spans="1:6" ht="15.75">
      <c r="A14" s="8" t="s">
        <v>34</v>
      </c>
      <c r="B14" s="9">
        <f>B15+B16</f>
        <v>190254.2</v>
      </c>
      <c r="C14" s="9">
        <f>C15+C16</f>
        <v>164000</v>
      </c>
      <c r="D14" s="9">
        <f>D15+D16</f>
        <v>-26254.199999999997</v>
      </c>
      <c r="E14" s="9">
        <f>E15+E16</f>
        <v>170167.1</v>
      </c>
      <c r="F14" s="10">
        <f t="shared" si="1"/>
        <v>1.037604268292683</v>
      </c>
    </row>
    <row r="15" spans="1:6" ht="78.75">
      <c r="A15" s="11" t="s">
        <v>35</v>
      </c>
      <c r="B15" s="9">
        <v>62584.2</v>
      </c>
      <c r="C15" s="9">
        <v>67000</v>
      </c>
      <c r="D15" s="9">
        <f t="shared" si="0"/>
        <v>4415.800000000003</v>
      </c>
      <c r="E15" s="9">
        <v>70055.6</v>
      </c>
      <c r="F15" s="10">
        <f t="shared" si="1"/>
        <v>1.0456059701492537</v>
      </c>
    </row>
    <row r="16" spans="1:6" ht="15.75">
      <c r="A16" s="8" t="s">
        <v>36</v>
      </c>
      <c r="B16" s="9">
        <f>B17+B18</f>
        <v>127670</v>
      </c>
      <c r="C16" s="9">
        <f>C17+C18</f>
        <v>97000</v>
      </c>
      <c r="D16" s="9">
        <f>D17+D18</f>
        <v>-30670</v>
      </c>
      <c r="E16" s="9">
        <f>E17+E18</f>
        <v>100111.5</v>
      </c>
      <c r="F16" s="10">
        <f t="shared" si="1"/>
        <v>1.032077319587629</v>
      </c>
    </row>
    <row r="17" spans="1:6" ht="47.25">
      <c r="A17" s="11" t="s">
        <v>44</v>
      </c>
      <c r="B17" s="9">
        <v>106870</v>
      </c>
      <c r="C17" s="9">
        <v>77500</v>
      </c>
      <c r="D17" s="9">
        <f t="shared" si="0"/>
        <v>-29370</v>
      </c>
      <c r="E17" s="9">
        <v>79661.4</v>
      </c>
      <c r="F17" s="10">
        <f t="shared" si="1"/>
        <v>1.0278890322580645</v>
      </c>
    </row>
    <row r="18" spans="1:6" ht="47.25">
      <c r="A18" s="11" t="s">
        <v>45</v>
      </c>
      <c r="B18" s="9">
        <v>20800</v>
      </c>
      <c r="C18" s="9">
        <v>19500</v>
      </c>
      <c r="D18" s="9">
        <f t="shared" si="0"/>
        <v>-1300</v>
      </c>
      <c r="E18" s="9">
        <v>20450.1</v>
      </c>
      <c r="F18" s="10">
        <f t="shared" si="1"/>
        <v>1.0487230769230769</v>
      </c>
    </row>
    <row r="19" spans="1:6" ht="15.75">
      <c r="A19" s="8" t="s">
        <v>3</v>
      </c>
      <c r="B19" s="9">
        <v>20928.5</v>
      </c>
      <c r="C19" s="9">
        <v>23500</v>
      </c>
      <c r="D19" s="9">
        <f t="shared" si="0"/>
        <v>2571.5</v>
      </c>
      <c r="E19" s="9">
        <v>24046.2</v>
      </c>
      <c r="F19" s="10">
        <f t="shared" si="1"/>
        <v>1.0232425531914895</v>
      </c>
    </row>
    <row r="20" spans="1:6" ht="47.25">
      <c r="A20" s="12" t="s">
        <v>4</v>
      </c>
      <c r="B20" s="9">
        <v>0</v>
      </c>
      <c r="C20" s="9">
        <v>0</v>
      </c>
      <c r="D20" s="9">
        <f t="shared" si="0"/>
        <v>0</v>
      </c>
      <c r="E20" s="9">
        <v>-62.4</v>
      </c>
      <c r="F20" s="10" t="s">
        <v>23</v>
      </c>
    </row>
    <row r="21" spans="1:6" ht="15.75">
      <c r="A21" s="13" t="s">
        <v>5</v>
      </c>
      <c r="B21" s="14">
        <f>B7+B8+B9+B14+B19+B20</f>
        <v>1587438.4</v>
      </c>
      <c r="C21" s="14">
        <f>C7+C8+C9+C14+C19+C20</f>
        <v>1691751.6</v>
      </c>
      <c r="D21" s="14">
        <f t="shared" si="0"/>
        <v>104313.20000000019</v>
      </c>
      <c r="E21" s="14">
        <f>E7+E8+E9+E14+E19+E20</f>
        <v>1718436.3</v>
      </c>
      <c r="F21" s="15">
        <f t="shared" si="1"/>
        <v>1.0157734149623383</v>
      </c>
    </row>
    <row r="22" spans="1:6" ht="63">
      <c r="A22" s="8" t="s">
        <v>6</v>
      </c>
      <c r="B22" s="9">
        <v>83300.1</v>
      </c>
      <c r="C22" s="9">
        <v>68290.4</v>
      </c>
      <c r="D22" s="9">
        <f t="shared" si="0"/>
        <v>-15009.700000000012</v>
      </c>
      <c r="E22" s="9">
        <v>67817.2</v>
      </c>
      <c r="F22" s="10">
        <f t="shared" si="1"/>
        <v>0.9930707683656854</v>
      </c>
    </row>
    <row r="23" spans="1:6" ht="31.5">
      <c r="A23" s="8" t="s">
        <v>7</v>
      </c>
      <c r="B23" s="9">
        <v>2133.5</v>
      </c>
      <c r="C23" s="9">
        <v>3200</v>
      </c>
      <c r="D23" s="9">
        <f t="shared" si="0"/>
        <v>1066.5</v>
      </c>
      <c r="E23" s="9">
        <v>3188.9</v>
      </c>
      <c r="F23" s="10">
        <f t="shared" si="1"/>
        <v>0.99653125</v>
      </c>
    </row>
    <row r="24" spans="1:6" ht="47.25">
      <c r="A24" s="8" t="s">
        <v>8</v>
      </c>
      <c r="B24" s="9">
        <v>18264.7</v>
      </c>
      <c r="C24" s="9">
        <v>15138.6</v>
      </c>
      <c r="D24" s="9">
        <f t="shared" si="0"/>
        <v>-3126.1000000000004</v>
      </c>
      <c r="E24" s="9">
        <v>15389.3</v>
      </c>
      <c r="F24" s="10">
        <f t="shared" si="1"/>
        <v>1.0165603160133698</v>
      </c>
    </row>
    <row r="25" spans="1:6" ht="31.5">
      <c r="A25" s="8" t="s">
        <v>26</v>
      </c>
      <c r="B25" s="9">
        <v>29389.7</v>
      </c>
      <c r="C25" s="9">
        <v>45847.7</v>
      </c>
      <c r="D25" s="9">
        <f t="shared" si="0"/>
        <v>16457.999999999996</v>
      </c>
      <c r="E25" s="9">
        <v>45688.1</v>
      </c>
      <c r="F25" s="10">
        <f t="shared" si="1"/>
        <v>0.996518909345507</v>
      </c>
    </row>
    <row r="26" spans="1:6" ht="31.5">
      <c r="A26" s="8" t="s">
        <v>37</v>
      </c>
      <c r="B26" s="9">
        <v>15346.7</v>
      </c>
      <c r="C26" s="9">
        <v>11570.1</v>
      </c>
      <c r="D26" s="9">
        <f t="shared" si="0"/>
        <v>-3776.6000000000004</v>
      </c>
      <c r="E26" s="9">
        <v>12383.7</v>
      </c>
      <c r="F26" s="10">
        <f t="shared" si="1"/>
        <v>1.0703191847952913</v>
      </c>
    </row>
    <row r="27" spans="1:6" ht="15.75">
      <c r="A27" s="8" t="s">
        <v>9</v>
      </c>
      <c r="B27" s="9">
        <v>0</v>
      </c>
      <c r="C27" s="9">
        <v>0</v>
      </c>
      <c r="D27" s="9">
        <f t="shared" si="0"/>
        <v>0</v>
      </c>
      <c r="E27" s="9">
        <v>-25.6</v>
      </c>
      <c r="F27" s="10" t="s">
        <v>23</v>
      </c>
    </row>
    <row r="28" spans="1:6" ht="15.75">
      <c r="A28" s="8" t="s">
        <v>10</v>
      </c>
      <c r="B28" s="9">
        <v>1656.5</v>
      </c>
      <c r="C28" s="9">
        <v>5141.8</v>
      </c>
      <c r="D28" s="9">
        <f t="shared" si="0"/>
        <v>3485.3</v>
      </c>
      <c r="E28" s="9">
        <v>5140.4</v>
      </c>
      <c r="F28" s="10">
        <f t="shared" si="1"/>
        <v>0.999727721809483</v>
      </c>
    </row>
    <row r="29" spans="1:6" ht="15.75">
      <c r="A29" s="13" t="s">
        <v>11</v>
      </c>
      <c r="B29" s="14">
        <f>B22+B23+B24+B25+B26+B27+B28</f>
        <v>150091.2</v>
      </c>
      <c r="C29" s="14">
        <f>C22+C23+C24+C25+C26+C27+C28</f>
        <v>149188.6</v>
      </c>
      <c r="D29" s="14">
        <f>D22+D23+D24+D25+D26+D27+D28</f>
        <v>-902.600000000014</v>
      </c>
      <c r="E29" s="14">
        <f>E22+E23+E24+E25+E26+E27+E28</f>
        <v>149582</v>
      </c>
      <c r="F29" s="15">
        <f t="shared" si="1"/>
        <v>1.0026369307038205</v>
      </c>
    </row>
    <row r="30" spans="1:6" ht="31.5">
      <c r="A30" s="13" t="s">
        <v>12</v>
      </c>
      <c r="B30" s="14">
        <f>B21+B29</f>
        <v>1737529.5999999999</v>
      </c>
      <c r="C30" s="14">
        <f>C21+C29</f>
        <v>1840940.2000000002</v>
      </c>
      <c r="D30" s="14">
        <f>D21+D29</f>
        <v>103410.60000000017</v>
      </c>
      <c r="E30" s="14">
        <f>E21+E29</f>
        <v>1868018.3</v>
      </c>
      <c r="F30" s="15">
        <f t="shared" si="1"/>
        <v>1.0147088427967403</v>
      </c>
    </row>
    <row r="31" spans="1:6" ht="78.75">
      <c r="A31" s="13" t="s">
        <v>13</v>
      </c>
      <c r="B31" s="14">
        <f>B32+B37+B38+B39</f>
        <v>3837289.8000000003</v>
      </c>
      <c r="C31" s="14">
        <f>C32+C37+C38+C39</f>
        <v>4065740.1999999997</v>
      </c>
      <c r="D31" s="14">
        <f>D32+D37+D38+D39</f>
        <v>228450.39999999973</v>
      </c>
      <c r="E31" s="14">
        <f>E32+E37+E38+E39</f>
        <v>4105577.4000000004</v>
      </c>
      <c r="F31" s="15">
        <f t="shared" si="1"/>
        <v>1.0097982650244106</v>
      </c>
    </row>
    <row r="32" spans="1:6" ht="47.25">
      <c r="A32" s="8" t="s">
        <v>14</v>
      </c>
      <c r="B32" s="9">
        <f>B33+B34+B35+B36</f>
        <v>313624.8</v>
      </c>
      <c r="C32" s="9">
        <f>C33+C34+C35+C36</f>
        <v>473601.2</v>
      </c>
      <c r="D32" s="9">
        <f t="shared" si="0"/>
        <v>159976.40000000002</v>
      </c>
      <c r="E32" s="9">
        <f>E33+E34+E35+E36</f>
        <v>478670.8</v>
      </c>
      <c r="F32" s="10">
        <f t="shared" si="1"/>
        <v>1.0107043647693459</v>
      </c>
    </row>
    <row r="33" spans="1:6" ht="47.25">
      <c r="A33" s="8" t="s">
        <v>24</v>
      </c>
      <c r="B33" s="9">
        <v>253653</v>
      </c>
      <c r="C33" s="9">
        <v>253653</v>
      </c>
      <c r="D33" s="9">
        <f t="shared" si="0"/>
        <v>0</v>
      </c>
      <c r="E33" s="9">
        <v>253653</v>
      </c>
      <c r="F33" s="10">
        <f t="shared" si="1"/>
        <v>1</v>
      </c>
    </row>
    <row r="34" spans="1:6" ht="63">
      <c r="A34" s="8" t="s">
        <v>15</v>
      </c>
      <c r="B34" s="9">
        <v>0</v>
      </c>
      <c r="C34" s="9">
        <v>154035.2</v>
      </c>
      <c r="D34" s="9">
        <f t="shared" si="0"/>
        <v>154035.2</v>
      </c>
      <c r="E34" s="9">
        <v>159104.8</v>
      </c>
      <c r="F34" s="10">
        <f t="shared" si="1"/>
        <v>1.032911957786272</v>
      </c>
    </row>
    <row r="35" spans="1:6" ht="94.5">
      <c r="A35" s="8" t="s">
        <v>42</v>
      </c>
      <c r="B35" s="9">
        <v>59971.8</v>
      </c>
      <c r="C35" s="9">
        <v>59971.8</v>
      </c>
      <c r="D35" s="9">
        <f t="shared" si="0"/>
        <v>0</v>
      </c>
      <c r="E35" s="9">
        <v>59971.8</v>
      </c>
      <c r="F35" s="10">
        <f t="shared" si="1"/>
        <v>1</v>
      </c>
    </row>
    <row r="36" spans="1:6" ht="31.5">
      <c r="A36" s="8" t="s">
        <v>46</v>
      </c>
      <c r="B36" s="9">
        <v>0</v>
      </c>
      <c r="C36" s="9">
        <v>5941.2</v>
      </c>
      <c r="D36" s="9">
        <f t="shared" si="0"/>
        <v>5941.2</v>
      </c>
      <c r="E36" s="9">
        <v>5941.2</v>
      </c>
      <c r="F36" s="10">
        <f t="shared" si="1"/>
        <v>1</v>
      </c>
    </row>
    <row r="37" spans="1:6" ht="47.25">
      <c r="A37" s="12" t="s">
        <v>38</v>
      </c>
      <c r="B37" s="9">
        <v>710410.3</v>
      </c>
      <c r="C37" s="9">
        <v>674335.4</v>
      </c>
      <c r="D37" s="9">
        <f t="shared" si="0"/>
        <v>-36074.90000000002</v>
      </c>
      <c r="E37" s="9">
        <v>618581.8</v>
      </c>
      <c r="F37" s="10">
        <f t="shared" si="1"/>
        <v>0.9173206686168337</v>
      </c>
    </row>
    <row r="38" spans="1:6" ht="31.5">
      <c r="A38" s="8" t="s">
        <v>39</v>
      </c>
      <c r="B38" s="9">
        <v>2734392.1</v>
      </c>
      <c r="C38" s="9">
        <v>2826643.8</v>
      </c>
      <c r="D38" s="9">
        <f t="shared" si="0"/>
        <v>92251.69999999972</v>
      </c>
      <c r="E38" s="9">
        <v>2917667.7</v>
      </c>
      <c r="F38" s="10">
        <f t="shared" si="1"/>
        <v>1.0322021119180282</v>
      </c>
    </row>
    <row r="39" spans="1:6" ht="15.75">
      <c r="A39" s="8" t="s">
        <v>16</v>
      </c>
      <c r="B39" s="9">
        <v>78862.6</v>
      </c>
      <c r="C39" s="9">
        <v>91159.8</v>
      </c>
      <c r="D39" s="9">
        <f t="shared" si="0"/>
        <v>12297.199999999997</v>
      </c>
      <c r="E39" s="9">
        <v>90657.1</v>
      </c>
      <c r="F39" s="10">
        <f t="shared" si="1"/>
        <v>0.9944855078664061</v>
      </c>
    </row>
    <row r="40" spans="1:6" ht="31.5">
      <c r="A40" s="8" t="s">
        <v>27</v>
      </c>
      <c r="B40" s="9">
        <v>0</v>
      </c>
      <c r="C40" s="9">
        <v>235</v>
      </c>
      <c r="D40" s="9">
        <f t="shared" si="0"/>
        <v>235</v>
      </c>
      <c r="E40" s="9">
        <v>235</v>
      </c>
      <c r="F40" s="10">
        <f t="shared" si="1"/>
        <v>1</v>
      </c>
    </row>
    <row r="41" spans="1:6" ht="15.75">
      <c r="A41" s="8" t="s">
        <v>17</v>
      </c>
      <c r="B41" s="9">
        <v>0</v>
      </c>
      <c r="C41" s="9">
        <v>6.5</v>
      </c>
      <c r="D41" s="9">
        <f t="shared" si="0"/>
        <v>6.5</v>
      </c>
      <c r="E41" s="9">
        <v>6.5</v>
      </c>
      <c r="F41" s="10">
        <f t="shared" si="1"/>
        <v>1</v>
      </c>
    </row>
    <row r="42" spans="1:6" ht="63">
      <c r="A42" s="12" t="s">
        <v>40</v>
      </c>
      <c r="B42" s="9">
        <v>0</v>
      </c>
      <c r="C42" s="9">
        <v>0</v>
      </c>
      <c r="D42" s="9">
        <f t="shared" si="0"/>
        <v>0</v>
      </c>
      <c r="E42" s="9">
        <v>220.9</v>
      </c>
      <c r="F42" s="10" t="s">
        <v>23</v>
      </c>
    </row>
    <row r="43" spans="1:6" ht="63">
      <c r="A43" s="12" t="s">
        <v>18</v>
      </c>
      <c r="B43" s="9">
        <v>0</v>
      </c>
      <c r="C43" s="9">
        <v>0</v>
      </c>
      <c r="D43" s="9">
        <f t="shared" si="0"/>
        <v>0</v>
      </c>
      <c r="E43" s="9">
        <v>-1284.8</v>
      </c>
      <c r="F43" s="10" t="s">
        <v>23</v>
      </c>
    </row>
    <row r="44" spans="1:6" ht="31.5">
      <c r="A44" s="16" t="s">
        <v>19</v>
      </c>
      <c r="B44" s="14">
        <f>B31+B40+B41+B42+B43</f>
        <v>3837289.8000000003</v>
      </c>
      <c r="C44" s="14">
        <f>C31+C40+C41+C42+C43</f>
        <v>4065981.6999999997</v>
      </c>
      <c r="D44" s="14">
        <f>D31+D40+D41+D42+D43</f>
        <v>228691.89999999973</v>
      </c>
      <c r="E44" s="14">
        <f>E31+E40+E41+E42+E43</f>
        <v>4104755.0000000005</v>
      </c>
      <c r="F44" s="15">
        <f t="shared" si="1"/>
        <v>1.0095360242275564</v>
      </c>
    </row>
    <row r="45" spans="1:6" ht="15.75">
      <c r="A45" s="16" t="s">
        <v>20</v>
      </c>
      <c r="B45" s="14">
        <f>B30+B44</f>
        <v>5574819.4</v>
      </c>
      <c r="C45" s="14">
        <f>C30+C44</f>
        <v>5906921.9</v>
      </c>
      <c r="D45" s="14">
        <f>D30+D44</f>
        <v>332102.4999999999</v>
      </c>
      <c r="E45" s="14">
        <f>E30+E44</f>
        <v>5972773.300000001</v>
      </c>
      <c r="F45" s="15">
        <f t="shared" si="1"/>
        <v>1.0111481751603997</v>
      </c>
    </row>
    <row r="46" spans="1:6" ht="14.25">
      <c r="A46" s="7"/>
      <c r="B46" s="1"/>
      <c r="C46" s="1"/>
      <c r="D46" s="1"/>
      <c r="E46" s="1"/>
      <c r="F46" s="1"/>
    </row>
    <row r="47" spans="1:6" ht="14.25">
      <c r="A47" s="7"/>
      <c r="B47" s="1"/>
      <c r="C47" s="2"/>
      <c r="D47" s="1"/>
      <c r="E47" s="1"/>
      <c r="F47" s="1"/>
    </row>
    <row r="48" spans="1:6" ht="14.25">
      <c r="A48" s="7"/>
      <c r="B48" s="1"/>
      <c r="C48" s="1"/>
      <c r="D48" s="2"/>
      <c r="E48" s="1"/>
      <c r="F48" s="1"/>
    </row>
  </sheetData>
  <sheetProtection/>
  <mergeCells count="9">
    <mergeCell ref="E1:F1"/>
    <mergeCell ref="A5:A6"/>
    <mergeCell ref="C5:C6"/>
    <mergeCell ref="D5:D6"/>
    <mergeCell ref="E5:E6"/>
    <mergeCell ref="F5:F6"/>
    <mergeCell ref="A2:F2"/>
    <mergeCell ref="A3:F3"/>
    <mergeCell ref="B5:B6"/>
  </mergeCells>
  <printOptions/>
  <pageMargins left="0.7086614173228347" right="0.1968503937007874" top="0.3937007874015748" bottom="0.1968503937007874" header="0.15748031496062992" footer="0.1574803149606299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82"/>
  <sheetViews>
    <sheetView zoomScalePageLayoutView="0" workbookViewId="0" topLeftCell="A1">
      <selection activeCell="B13" sqref="B13"/>
    </sheetView>
  </sheetViews>
  <sheetFormatPr defaultColWidth="23.75390625" defaultRowHeight="12.75"/>
  <cols>
    <col min="1" max="1" width="29.875" style="28" customWidth="1"/>
    <col min="2" max="2" width="70.125" style="29" customWidth="1"/>
    <col min="3" max="3" width="15.625" style="28" customWidth="1"/>
    <col min="4" max="4" width="16.00390625" style="30" customWidth="1"/>
    <col min="5" max="5" width="13.75390625" style="29" customWidth="1"/>
    <col min="6" max="7" width="13.75390625" style="31" customWidth="1"/>
    <col min="8" max="9" width="13.75390625" style="29" customWidth="1"/>
    <col min="10" max="254" width="8.875" style="32" customWidth="1"/>
    <col min="255" max="16384" width="23.75390625" style="32" customWidth="1"/>
  </cols>
  <sheetData>
    <row r="1" spans="8:9" ht="15.75">
      <c r="H1" s="104" t="s">
        <v>381</v>
      </c>
      <c r="I1" s="104"/>
    </row>
    <row r="2" spans="8:9" ht="15.75">
      <c r="H2" s="105"/>
      <c r="I2" s="105"/>
    </row>
    <row r="3" spans="1:255" ht="15.75">
      <c r="A3" s="106" t="s">
        <v>76</v>
      </c>
      <c r="B3" s="106"/>
      <c r="C3" s="106"/>
      <c r="D3" s="106"/>
      <c r="E3" s="106"/>
      <c r="F3" s="106"/>
      <c r="G3" s="106"/>
      <c r="H3" s="106"/>
      <c r="I3" s="106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</row>
    <row r="4" spans="1:9" ht="15.75">
      <c r="A4" s="34"/>
      <c r="B4" s="35"/>
      <c r="C4" s="36"/>
      <c r="E4" s="37"/>
      <c r="I4" s="38" t="s">
        <v>25</v>
      </c>
    </row>
    <row r="5" spans="1:255" ht="15.75">
      <c r="A5" s="95" t="s">
        <v>77</v>
      </c>
      <c r="B5" s="95" t="s">
        <v>0</v>
      </c>
      <c r="C5" s="95" t="s">
        <v>78</v>
      </c>
      <c r="D5" s="97" t="s">
        <v>79</v>
      </c>
      <c r="E5" s="97"/>
      <c r="F5" s="97" t="s">
        <v>80</v>
      </c>
      <c r="G5" s="97"/>
      <c r="H5" s="97" t="s">
        <v>81</v>
      </c>
      <c r="I5" s="97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</row>
    <row r="6" spans="1:255" ht="47.25">
      <c r="A6" s="107"/>
      <c r="B6" s="107"/>
      <c r="C6" s="96"/>
      <c r="D6" s="39" t="s">
        <v>82</v>
      </c>
      <c r="E6" s="40" t="s">
        <v>83</v>
      </c>
      <c r="F6" s="41" t="s">
        <v>84</v>
      </c>
      <c r="G6" s="41" t="s">
        <v>85</v>
      </c>
      <c r="H6" s="40" t="s">
        <v>84</v>
      </c>
      <c r="I6" s="40" t="s">
        <v>85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</row>
    <row r="7" spans="1:255" ht="15.75">
      <c r="A7" s="42" t="s">
        <v>86</v>
      </c>
      <c r="B7" s="43" t="s">
        <v>87</v>
      </c>
      <c r="C7" s="44">
        <f>SUM(C8:C13)</f>
        <v>1131660.7999999998</v>
      </c>
      <c r="D7" s="44">
        <f>SUM(D8:D13)</f>
        <v>1144851.9000000001</v>
      </c>
      <c r="E7" s="44">
        <f>SUM(E8:E13)</f>
        <v>1062236.1</v>
      </c>
      <c r="F7" s="44">
        <f>D7/C7*100</f>
        <v>101.16564079978738</v>
      </c>
      <c r="G7" s="44">
        <f>D7/E7*100</f>
        <v>107.77753646293888</v>
      </c>
      <c r="H7" s="44">
        <f>D7-C7</f>
        <v>13191.100000000326</v>
      </c>
      <c r="I7" s="44">
        <f aca="true" t="shared" si="0" ref="I7:I71">D7-E7</f>
        <v>82615.80000000005</v>
      </c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</row>
    <row r="8" spans="1:21" ht="78.75">
      <c r="A8" s="46" t="s">
        <v>88</v>
      </c>
      <c r="B8" s="47" t="s">
        <v>89</v>
      </c>
      <c r="C8" s="48">
        <v>1034059.9</v>
      </c>
      <c r="D8" s="48">
        <v>1041593.4</v>
      </c>
      <c r="E8" s="48">
        <v>1029212.2</v>
      </c>
      <c r="F8" s="49">
        <f aca="true" t="shared" si="1" ref="F8:F72">D8/C8*100</f>
        <v>100.72853613219117</v>
      </c>
      <c r="G8" s="49">
        <f aca="true" t="shared" si="2" ref="G8:G71">D8/E8*100</f>
        <v>101.20297835567827</v>
      </c>
      <c r="H8" s="48">
        <f aca="true" t="shared" si="3" ref="H8:H72">D8-C8</f>
        <v>7533.5</v>
      </c>
      <c r="I8" s="49">
        <f t="shared" si="0"/>
        <v>12381.20000000007</v>
      </c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</row>
    <row r="9" spans="1:21" ht="110.25">
      <c r="A9" s="50" t="s">
        <v>90</v>
      </c>
      <c r="B9" s="51" t="s">
        <v>91</v>
      </c>
      <c r="C9" s="48">
        <v>20000</v>
      </c>
      <c r="D9" s="48">
        <v>19942.2</v>
      </c>
      <c r="E9" s="48">
        <v>21995</v>
      </c>
      <c r="F9" s="49">
        <f t="shared" si="1"/>
        <v>99.711</v>
      </c>
      <c r="G9" s="49">
        <f t="shared" si="2"/>
        <v>90.66696976585588</v>
      </c>
      <c r="H9" s="48">
        <f t="shared" si="3"/>
        <v>-57.79999999999927</v>
      </c>
      <c r="I9" s="49">
        <f t="shared" si="0"/>
        <v>-2052.7999999999993</v>
      </c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</row>
    <row r="10" spans="1:21" ht="47.25">
      <c r="A10" s="50" t="s">
        <v>92</v>
      </c>
      <c r="B10" s="47" t="s">
        <v>93</v>
      </c>
      <c r="C10" s="48">
        <v>13400.9</v>
      </c>
      <c r="D10" s="48">
        <v>13058.3</v>
      </c>
      <c r="E10" s="48">
        <v>8059.2</v>
      </c>
      <c r="F10" s="49">
        <f t="shared" si="1"/>
        <v>97.44345529031632</v>
      </c>
      <c r="G10" s="49">
        <f t="shared" si="2"/>
        <v>162.0297299980147</v>
      </c>
      <c r="H10" s="48">
        <f t="shared" si="3"/>
        <v>-342.60000000000036</v>
      </c>
      <c r="I10" s="49">
        <f t="shared" si="0"/>
        <v>4999.099999999999</v>
      </c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</row>
    <row r="11" spans="1:21" ht="94.5">
      <c r="A11" s="50" t="s">
        <v>94</v>
      </c>
      <c r="B11" s="51" t="s">
        <v>95</v>
      </c>
      <c r="C11" s="48">
        <v>4000</v>
      </c>
      <c r="D11" s="48">
        <v>4068.9</v>
      </c>
      <c r="E11" s="48">
        <v>2970.1</v>
      </c>
      <c r="F11" s="49">
        <f t="shared" si="1"/>
        <v>101.72250000000001</v>
      </c>
      <c r="G11" s="49">
        <f t="shared" si="2"/>
        <v>136.99538736069493</v>
      </c>
      <c r="H11" s="48">
        <f t="shared" si="3"/>
        <v>68.90000000000009</v>
      </c>
      <c r="I11" s="49">
        <f t="shared" si="0"/>
        <v>1098.8000000000002</v>
      </c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</row>
    <row r="12" spans="1:21" ht="47.25">
      <c r="A12" s="50" t="s">
        <v>96</v>
      </c>
      <c r="B12" s="51" t="s">
        <v>97</v>
      </c>
      <c r="C12" s="48">
        <v>0</v>
      </c>
      <c r="D12" s="48">
        <v>0.1</v>
      </c>
      <c r="E12" s="48">
        <v>-0.4</v>
      </c>
      <c r="F12" s="49" t="s">
        <v>23</v>
      </c>
      <c r="G12" s="49">
        <f>D12/E12*100</f>
        <v>-25</v>
      </c>
      <c r="H12" s="48">
        <f t="shared" si="3"/>
        <v>0.1</v>
      </c>
      <c r="I12" s="49">
        <f t="shared" si="0"/>
        <v>0.5</v>
      </c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</row>
    <row r="13" spans="1:21" ht="47.25">
      <c r="A13" s="50" t="s">
        <v>98</v>
      </c>
      <c r="B13" s="51" t="s">
        <v>99</v>
      </c>
      <c r="C13" s="48">
        <v>60200</v>
      </c>
      <c r="D13" s="48">
        <v>66189</v>
      </c>
      <c r="E13" s="48">
        <v>0</v>
      </c>
      <c r="F13" s="49">
        <f t="shared" si="1"/>
        <v>109.9485049833887</v>
      </c>
      <c r="G13" s="49" t="s">
        <v>23</v>
      </c>
      <c r="H13" s="48">
        <f>D13-C13</f>
        <v>5989</v>
      </c>
      <c r="I13" s="49">
        <f>D13-E13</f>
        <v>66189</v>
      </c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</row>
    <row r="14" spans="1:255" ht="31.5">
      <c r="A14" s="52" t="s">
        <v>100</v>
      </c>
      <c r="B14" s="53" t="s">
        <v>101</v>
      </c>
      <c r="C14" s="44">
        <f>SUM(C15:C18)</f>
        <v>27742.7</v>
      </c>
      <c r="D14" s="44">
        <f>SUM(D15:D18)</f>
        <v>28051.2</v>
      </c>
      <c r="E14" s="44">
        <f>SUM(E15:E18)</f>
        <v>25352.9</v>
      </c>
      <c r="F14" s="44">
        <f t="shared" si="1"/>
        <v>101.11200423895295</v>
      </c>
      <c r="G14" s="44">
        <f t="shared" si="2"/>
        <v>110.64296392128712</v>
      </c>
      <c r="H14" s="54">
        <f t="shared" si="3"/>
        <v>308.5</v>
      </c>
      <c r="I14" s="44">
        <f t="shared" si="0"/>
        <v>2698.2999999999993</v>
      </c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</row>
    <row r="15" spans="1:21" ht="63">
      <c r="A15" s="50" t="s">
        <v>102</v>
      </c>
      <c r="B15" s="51" t="s">
        <v>103</v>
      </c>
      <c r="C15" s="49">
        <v>12743.2</v>
      </c>
      <c r="D15" s="49">
        <v>12950.1</v>
      </c>
      <c r="E15" s="49">
        <v>11693.7</v>
      </c>
      <c r="F15" s="49">
        <f t="shared" si="1"/>
        <v>101.62361102391864</v>
      </c>
      <c r="G15" s="49">
        <f t="shared" si="2"/>
        <v>110.7442469021781</v>
      </c>
      <c r="H15" s="48">
        <f t="shared" si="3"/>
        <v>206.89999999999964</v>
      </c>
      <c r="I15" s="49">
        <f t="shared" si="0"/>
        <v>1256.3999999999996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</row>
    <row r="16" spans="1:21" ht="78.75">
      <c r="A16" s="50" t="s">
        <v>104</v>
      </c>
      <c r="B16" s="51" t="s">
        <v>105</v>
      </c>
      <c r="C16" s="49">
        <v>90</v>
      </c>
      <c r="D16" s="49">
        <v>91.1</v>
      </c>
      <c r="E16" s="49">
        <v>83.7</v>
      </c>
      <c r="F16" s="49">
        <f t="shared" si="1"/>
        <v>101.22222222222221</v>
      </c>
      <c r="G16" s="49">
        <f t="shared" si="2"/>
        <v>108.84109916367979</v>
      </c>
      <c r="H16" s="48">
        <f t="shared" si="3"/>
        <v>1.0999999999999943</v>
      </c>
      <c r="I16" s="49">
        <f t="shared" si="0"/>
        <v>7.3999999999999915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</row>
    <row r="17" spans="1:21" ht="63">
      <c r="A17" s="50" t="s">
        <v>106</v>
      </c>
      <c r="B17" s="51" t="s">
        <v>107</v>
      </c>
      <c r="C17" s="49">
        <v>17100</v>
      </c>
      <c r="D17" s="49">
        <v>17218.3</v>
      </c>
      <c r="E17" s="49">
        <v>15731.3</v>
      </c>
      <c r="F17" s="49">
        <f t="shared" si="1"/>
        <v>100.69181286549707</v>
      </c>
      <c r="G17" s="49">
        <f t="shared" si="2"/>
        <v>109.4524928009764</v>
      </c>
      <c r="H17" s="48">
        <f t="shared" si="3"/>
        <v>118.29999999999927</v>
      </c>
      <c r="I17" s="49">
        <f t="shared" si="0"/>
        <v>1487</v>
      </c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</row>
    <row r="18" spans="1:21" ht="63">
      <c r="A18" s="50" t="s">
        <v>108</v>
      </c>
      <c r="B18" s="51" t="s">
        <v>109</v>
      </c>
      <c r="C18" s="49">
        <v>-2190.5</v>
      </c>
      <c r="D18" s="49">
        <v>-2208.3</v>
      </c>
      <c r="E18" s="49">
        <v>-2155.8</v>
      </c>
      <c r="F18" s="49">
        <f t="shared" si="1"/>
        <v>100.81259986304498</v>
      </c>
      <c r="G18" s="49">
        <f t="shared" si="2"/>
        <v>102.43529084330643</v>
      </c>
      <c r="H18" s="48">
        <f t="shared" si="3"/>
        <v>-17.800000000000182</v>
      </c>
      <c r="I18" s="49">
        <f t="shared" si="0"/>
        <v>-52.5</v>
      </c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</row>
    <row r="19" spans="1:255" ht="15.75">
      <c r="A19" s="42" t="s">
        <v>110</v>
      </c>
      <c r="B19" s="55" t="s">
        <v>111</v>
      </c>
      <c r="C19" s="44">
        <f>C20+C21+C22+C23</f>
        <v>344848.1</v>
      </c>
      <c r="D19" s="44">
        <f>D20+D21+D22+D23</f>
        <v>351382.30000000005</v>
      </c>
      <c r="E19" s="44">
        <f>E20+E21+E22+E23</f>
        <v>294570.9</v>
      </c>
      <c r="F19" s="44">
        <f t="shared" si="1"/>
        <v>101.89480527803403</v>
      </c>
      <c r="G19" s="44">
        <f t="shared" si="2"/>
        <v>119.28615487816346</v>
      </c>
      <c r="H19" s="54">
        <f t="shared" si="3"/>
        <v>6534.20000000007</v>
      </c>
      <c r="I19" s="44">
        <f t="shared" si="0"/>
        <v>56811.40000000002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</row>
    <row r="20" spans="1:255" ht="31.5">
      <c r="A20" s="40" t="s">
        <v>112</v>
      </c>
      <c r="B20" s="56" t="s">
        <v>22</v>
      </c>
      <c r="C20" s="49">
        <v>315000</v>
      </c>
      <c r="D20" s="49">
        <v>318682.9</v>
      </c>
      <c r="E20" s="49">
        <v>236746.3</v>
      </c>
      <c r="F20" s="49">
        <f t="shared" si="1"/>
        <v>101.16917460317461</v>
      </c>
      <c r="G20" s="49">
        <f t="shared" si="2"/>
        <v>134.6094532417191</v>
      </c>
      <c r="H20" s="48">
        <f t="shared" si="3"/>
        <v>3682.9000000000233</v>
      </c>
      <c r="I20" s="49">
        <f t="shared" si="0"/>
        <v>81936.60000000003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</row>
    <row r="21" spans="1:9" ht="31.5">
      <c r="A21" s="40" t="s">
        <v>113</v>
      </c>
      <c r="B21" s="57" t="s">
        <v>114</v>
      </c>
      <c r="C21" s="49">
        <v>13350</v>
      </c>
      <c r="D21" s="49">
        <v>13295.4</v>
      </c>
      <c r="E21" s="49">
        <v>52860.4</v>
      </c>
      <c r="F21" s="49">
        <f t="shared" si="1"/>
        <v>99.59101123595505</v>
      </c>
      <c r="G21" s="49">
        <f t="shared" si="2"/>
        <v>25.151909558005613</v>
      </c>
      <c r="H21" s="48">
        <f t="shared" si="3"/>
        <v>-54.600000000000364</v>
      </c>
      <c r="I21" s="49">
        <f t="shared" si="0"/>
        <v>-39565</v>
      </c>
    </row>
    <row r="22" spans="1:9" ht="15.75">
      <c r="A22" s="40" t="s">
        <v>115</v>
      </c>
      <c r="B22" s="47" t="s">
        <v>1</v>
      </c>
      <c r="C22" s="49">
        <v>198.1</v>
      </c>
      <c r="D22" s="49">
        <v>198.3</v>
      </c>
      <c r="E22" s="49">
        <v>371.4</v>
      </c>
      <c r="F22" s="49">
        <f t="shared" si="1"/>
        <v>100.10095911155983</v>
      </c>
      <c r="G22" s="49">
        <f t="shared" si="2"/>
        <v>53.392568659127626</v>
      </c>
      <c r="H22" s="48">
        <f t="shared" si="3"/>
        <v>0.20000000000001705</v>
      </c>
      <c r="I22" s="49">
        <f t="shared" si="0"/>
        <v>-173.09999999999997</v>
      </c>
    </row>
    <row r="23" spans="1:255" ht="31.5">
      <c r="A23" s="40" t="s">
        <v>116</v>
      </c>
      <c r="B23" s="47" t="s">
        <v>2</v>
      </c>
      <c r="C23" s="49">
        <v>16300</v>
      </c>
      <c r="D23" s="49">
        <v>19205.7</v>
      </c>
      <c r="E23" s="49">
        <v>4592.8</v>
      </c>
      <c r="F23" s="49">
        <f t="shared" si="1"/>
        <v>117.82638036809816</v>
      </c>
      <c r="G23" s="49" t="s">
        <v>117</v>
      </c>
      <c r="H23" s="48">
        <f t="shared" si="3"/>
        <v>2905.7000000000007</v>
      </c>
      <c r="I23" s="49">
        <f t="shared" si="0"/>
        <v>14612.900000000001</v>
      </c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</row>
    <row r="24" spans="1:255" ht="15.75">
      <c r="A24" s="42" t="s">
        <v>118</v>
      </c>
      <c r="B24" s="58" t="s">
        <v>119</v>
      </c>
      <c r="C24" s="44">
        <f>C25+C26</f>
        <v>164000</v>
      </c>
      <c r="D24" s="44">
        <f>D25+D26</f>
        <v>170167.1</v>
      </c>
      <c r="E24" s="44">
        <f>E25+E26</f>
        <v>171420.3</v>
      </c>
      <c r="F24" s="44">
        <f t="shared" si="1"/>
        <v>103.7604268292683</v>
      </c>
      <c r="G24" s="44">
        <f t="shared" si="2"/>
        <v>99.26893139260638</v>
      </c>
      <c r="H24" s="54">
        <f t="shared" si="3"/>
        <v>6167.100000000006</v>
      </c>
      <c r="I24" s="44">
        <f t="shared" si="0"/>
        <v>-1253.1999999999825</v>
      </c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</row>
    <row r="25" spans="1:9" ht="47.25">
      <c r="A25" s="40" t="s">
        <v>120</v>
      </c>
      <c r="B25" s="47" t="s">
        <v>121</v>
      </c>
      <c r="C25" s="49">
        <v>67000</v>
      </c>
      <c r="D25" s="49">
        <v>70055.6</v>
      </c>
      <c r="E25" s="49">
        <v>61150.5</v>
      </c>
      <c r="F25" s="49">
        <f t="shared" si="1"/>
        <v>104.56059701492538</v>
      </c>
      <c r="G25" s="49">
        <f t="shared" si="2"/>
        <v>114.56259556340504</v>
      </c>
      <c r="H25" s="48">
        <f t="shared" si="3"/>
        <v>3055.600000000006</v>
      </c>
      <c r="I25" s="49">
        <f t="shared" si="0"/>
        <v>8905.100000000006</v>
      </c>
    </row>
    <row r="26" spans="1:9" ht="15.75">
      <c r="A26" s="40" t="s">
        <v>122</v>
      </c>
      <c r="B26" s="59" t="s">
        <v>123</v>
      </c>
      <c r="C26" s="44">
        <f>SUM(C27:C28)</f>
        <v>97000</v>
      </c>
      <c r="D26" s="44">
        <f>SUM(D27:D28)</f>
        <v>100111.5</v>
      </c>
      <c r="E26" s="44">
        <f>SUM(E27:E28)</f>
        <v>110269.8</v>
      </c>
      <c r="F26" s="44">
        <f t="shared" si="1"/>
        <v>103.20773195876289</v>
      </c>
      <c r="G26" s="44">
        <f t="shared" si="2"/>
        <v>90.7877768890485</v>
      </c>
      <c r="H26" s="54">
        <f t="shared" si="3"/>
        <v>3111.5</v>
      </c>
      <c r="I26" s="44">
        <f t="shared" si="0"/>
        <v>-10158.300000000003</v>
      </c>
    </row>
    <row r="27" spans="1:9" ht="31.5">
      <c r="A27" s="40" t="s">
        <v>124</v>
      </c>
      <c r="B27" s="47" t="s">
        <v>125</v>
      </c>
      <c r="C27" s="49">
        <v>77500</v>
      </c>
      <c r="D27" s="49">
        <v>79661.4</v>
      </c>
      <c r="E27" s="49">
        <v>91251</v>
      </c>
      <c r="F27" s="49">
        <f t="shared" si="1"/>
        <v>102.78890322580645</v>
      </c>
      <c r="G27" s="49">
        <f t="shared" si="2"/>
        <v>87.29920767991584</v>
      </c>
      <c r="H27" s="48">
        <f t="shared" si="3"/>
        <v>2161.399999999994</v>
      </c>
      <c r="I27" s="49">
        <f t="shared" si="0"/>
        <v>-11589.600000000006</v>
      </c>
    </row>
    <row r="28" spans="1:9" ht="31.5">
      <c r="A28" s="40" t="s">
        <v>126</v>
      </c>
      <c r="B28" s="47" t="s">
        <v>127</v>
      </c>
      <c r="C28" s="49">
        <v>19500</v>
      </c>
      <c r="D28" s="49">
        <v>20450.1</v>
      </c>
      <c r="E28" s="49">
        <v>19018.8</v>
      </c>
      <c r="F28" s="49">
        <f t="shared" si="1"/>
        <v>104.87230769230769</v>
      </c>
      <c r="G28" s="49">
        <f t="shared" si="2"/>
        <v>107.52571140135024</v>
      </c>
      <c r="H28" s="48">
        <f t="shared" si="3"/>
        <v>950.0999999999985</v>
      </c>
      <c r="I28" s="49">
        <f t="shared" si="0"/>
        <v>1431.2999999999993</v>
      </c>
    </row>
    <row r="29" spans="1:255" ht="15.75">
      <c r="A29" s="42" t="s">
        <v>128</v>
      </c>
      <c r="B29" s="59" t="s">
        <v>3</v>
      </c>
      <c r="C29" s="44">
        <f>SUM(C30:C38)</f>
        <v>23500</v>
      </c>
      <c r="D29" s="44">
        <f>SUM(D30:D38)</f>
        <v>24046.2</v>
      </c>
      <c r="E29" s="44">
        <f>SUM(E30:E38)</f>
        <v>46205.1</v>
      </c>
      <c r="F29" s="44">
        <f t="shared" si="1"/>
        <v>102.32425531914895</v>
      </c>
      <c r="G29" s="44">
        <f t="shared" si="2"/>
        <v>52.042307018056455</v>
      </c>
      <c r="H29" s="54">
        <f t="shared" si="3"/>
        <v>546.2000000000007</v>
      </c>
      <c r="I29" s="44">
        <f t="shared" si="0"/>
        <v>-22158.899999999998</v>
      </c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</row>
    <row r="30" spans="1:9" ht="47.25">
      <c r="A30" s="40" t="s">
        <v>129</v>
      </c>
      <c r="B30" s="47" t="s">
        <v>130</v>
      </c>
      <c r="C30" s="49">
        <v>23441</v>
      </c>
      <c r="D30" s="49">
        <v>23987.2</v>
      </c>
      <c r="E30" s="49">
        <v>25020</v>
      </c>
      <c r="F30" s="49">
        <f t="shared" si="1"/>
        <v>102.33010537093128</v>
      </c>
      <c r="G30" s="49">
        <f t="shared" si="2"/>
        <v>95.8721023181455</v>
      </c>
      <c r="H30" s="48">
        <f t="shared" si="3"/>
        <v>546.2000000000007</v>
      </c>
      <c r="I30" s="49">
        <f t="shared" si="0"/>
        <v>-1032.7999999999993</v>
      </c>
    </row>
    <row r="31" spans="1:9" ht="63">
      <c r="A31" s="40" t="s">
        <v>131</v>
      </c>
      <c r="B31" s="47" t="s">
        <v>132</v>
      </c>
      <c r="C31" s="49">
        <v>0</v>
      </c>
      <c r="D31" s="49">
        <v>0</v>
      </c>
      <c r="E31" s="49">
        <v>262.2</v>
      </c>
      <c r="F31" s="49" t="s">
        <v>23</v>
      </c>
      <c r="G31" s="49">
        <f t="shared" si="2"/>
        <v>0</v>
      </c>
      <c r="H31" s="48">
        <f t="shared" si="3"/>
        <v>0</v>
      </c>
      <c r="I31" s="49">
        <f t="shared" si="0"/>
        <v>-262.2</v>
      </c>
    </row>
    <row r="32" spans="1:13" ht="94.5">
      <c r="A32" s="40" t="s">
        <v>133</v>
      </c>
      <c r="B32" s="47" t="s">
        <v>134</v>
      </c>
      <c r="C32" s="49">
        <v>0</v>
      </c>
      <c r="D32" s="49">
        <v>0</v>
      </c>
      <c r="E32" s="49">
        <v>0.2</v>
      </c>
      <c r="F32" s="49" t="s">
        <v>23</v>
      </c>
      <c r="G32" s="49">
        <f t="shared" si="2"/>
        <v>0</v>
      </c>
      <c r="H32" s="48">
        <f t="shared" si="3"/>
        <v>0</v>
      </c>
      <c r="I32" s="49">
        <f t="shared" si="0"/>
        <v>-0.2</v>
      </c>
      <c r="M32" s="60"/>
    </row>
    <row r="33" spans="1:9" ht="47.25">
      <c r="A33" s="40" t="s">
        <v>135</v>
      </c>
      <c r="B33" s="47" t="s">
        <v>136</v>
      </c>
      <c r="C33" s="49">
        <v>0</v>
      </c>
      <c r="D33" s="49">
        <v>0</v>
      </c>
      <c r="E33" s="49">
        <v>16836.5</v>
      </c>
      <c r="F33" s="49" t="s">
        <v>23</v>
      </c>
      <c r="G33" s="49">
        <f t="shared" si="2"/>
        <v>0</v>
      </c>
      <c r="H33" s="48">
        <f t="shared" si="3"/>
        <v>0</v>
      </c>
      <c r="I33" s="49">
        <f t="shared" si="0"/>
        <v>-16836.5</v>
      </c>
    </row>
    <row r="34" spans="1:9" ht="31.5">
      <c r="A34" s="40" t="s">
        <v>137</v>
      </c>
      <c r="B34" s="47" t="s">
        <v>138</v>
      </c>
      <c r="C34" s="49">
        <v>0</v>
      </c>
      <c r="D34" s="49">
        <v>0</v>
      </c>
      <c r="E34" s="49">
        <v>813.4</v>
      </c>
      <c r="F34" s="49" t="s">
        <v>23</v>
      </c>
      <c r="G34" s="49">
        <f t="shared" si="2"/>
        <v>0</v>
      </c>
      <c r="H34" s="48">
        <f t="shared" si="3"/>
        <v>0</v>
      </c>
      <c r="I34" s="49">
        <f t="shared" si="0"/>
        <v>-813.4</v>
      </c>
    </row>
    <row r="35" spans="1:9" ht="63">
      <c r="A35" s="40" t="s">
        <v>139</v>
      </c>
      <c r="B35" s="47" t="s">
        <v>140</v>
      </c>
      <c r="C35" s="49">
        <v>0</v>
      </c>
      <c r="D35" s="49">
        <v>0</v>
      </c>
      <c r="E35" s="49">
        <v>1806</v>
      </c>
      <c r="F35" s="49" t="s">
        <v>23</v>
      </c>
      <c r="G35" s="49">
        <f t="shared" si="2"/>
        <v>0</v>
      </c>
      <c r="H35" s="48">
        <f t="shared" si="3"/>
        <v>0</v>
      </c>
      <c r="I35" s="49">
        <f t="shared" si="0"/>
        <v>-1806</v>
      </c>
    </row>
    <row r="36" spans="1:9" ht="31.5">
      <c r="A36" s="40" t="s">
        <v>141</v>
      </c>
      <c r="B36" s="47" t="s">
        <v>142</v>
      </c>
      <c r="C36" s="49">
        <v>35</v>
      </c>
      <c r="D36" s="49">
        <v>35</v>
      </c>
      <c r="E36" s="49">
        <v>1440</v>
      </c>
      <c r="F36" s="49">
        <f t="shared" si="1"/>
        <v>100</v>
      </c>
      <c r="G36" s="49">
        <f t="shared" si="2"/>
        <v>2.430555555555556</v>
      </c>
      <c r="H36" s="48">
        <f t="shared" si="3"/>
        <v>0</v>
      </c>
      <c r="I36" s="49">
        <f t="shared" si="0"/>
        <v>-1405</v>
      </c>
    </row>
    <row r="37" spans="1:9" ht="94.5">
      <c r="A37" s="40" t="s">
        <v>143</v>
      </c>
      <c r="B37" s="47" t="s">
        <v>144</v>
      </c>
      <c r="C37" s="49">
        <v>24</v>
      </c>
      <c r="D37" s="49">
        <v>24</v>
      </c>
      <c r="E37" s="49">
        <v>25.6</v>
      </c>
      <c r="F37" s="49">
        <f t="shared" si="1"/>
        <v>100</v>
      </c>
      <c r="G37" s="49">
        <f t="shared" si="2"/>
        <v>93.75</v>
      </c>
      <c r="H37" s="48">
        <f t="shared" si="3"/>
        <v>0</v>
      </c>
      <c r="I37" s="49">
        <f t="shared" si="0"/>
        <v>-1.6000000000000014</v>
      </c>
    </row>
    <row r="38" spans="1:9" ht="31.5">
      <c r="A38" s="50" t="s">
        <v>145</v>
      </c>
      <c r="B38" s="47" t="s">
        <v>146</v>
      </c>
      <c r="C38" s="49">
        <v>0</v>
      </c>
      <c r="D38" s="49">
        <v>0</v>
      </c>
      <c r="E38" s="49">
        <v>1.2</v>
      </c>
      <c r="F38" s="49" t="s">
        <v>23</v>
      </c>
      <c r="G38" s="49">
        <f t="shared" si="2"/>
        <v>0</v>
      </c>
      <c r="H38" s="48">
        <f t="shared" si="3"/>
        <v>0</v>
      </c>
      <c r="I38" s="49">
        <f t="shared" si="0"/>
        <v>-1.2</v>
      </c>
    </row>
    <row r="39" spans="1:255" ht="31.5">
      <c r="A39" s="40" t="s">
        <v>147</v>
      </c>
      <c r="B39" s="61" t="s">
        <v>4</v>
      </c>
      <c r="C39" s="49">
        <v>0</v>
      </c>
      <c r="D39" s="49">
        <v>-62.4</v>
      </c>
      <c r="E39" s="49">
        <v>2.2</v>
      </c>
      <c r="F39" s="49" t="s">
        <v>23</v>
      </c>
      <c r="G39" s="49" t="s">
        <v>148</v>
      </c>
      <c r="H39" s="48">
        <f t="shared" si="3"/>
        <v>-62.4</v>
      </c>
      <c r="I39" s="49">
        <f t="shared" si="0"/>
        <v>-64.6</v>
      </c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  <c r="IU39" s="45"/>
    </row>
    <row r="40" spans="1:255" ht="15.75">
      <c r="A40" s="98" t="s">
        <v>5</v>
      </c>
      <c r="B40" s="99"/>
      <c r="C40" s="44">
        <f>C7+C14+C19+C24+C29+C39</f>
        <v>1691751.5999999996</v>
      </c>
      <c r="D40" s="44">
        <f>D7+D14+D19+D24+D29+D39</f>
        <v>1718436.3000000003</v>
      </c>
      <c r="E40" s="44">
        <f>E7+E14+E19+E24+E29+E39</f>
        <v>1599787.5</v>
      </c>
      <c r="F40" s="44">
        <f t="shared" si="1"/>
        <v>101.57734149623387</v>
      </c>
      <c r="G40" s="44">
        <f t="shared" si="2"/>
        <v>107.41653500855584</v>
      </c>
      <c r="H40" s="54">
        <f t="shared" si="3"/>
        <v>26684.700000000652</v>
      </c>
      <c r="I40" s="44">
        <f t="shared" si="0"/>
        <v>118648.80000000028</v>
      </c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  <c r="IR40" s="62"/>
      <c r="IS40" s="62"/>
      <c r="IT40" s="62"/>
      <c r="IU40" s="62"/>
    </row>
    <row r="41" spans="1:255" ht="31.5">
      <c r="A41" s="42" t="s">
        <v>149</v>
      </c>
      <c r="B41" s="55" t="s">
        <v>6</v>
      </c>
      <c r="C41" s="44">
        <f>SUM(C42:C51)</f>
        <v>68290.4</v>
      </c>
      <c r="D41" s="44">
        <f>SUM(D42:D51)</f>
        <v>67817.19999999998</v>
      </c>
      <c r="E41" s="44">
        <f>SUM(E42:E51)</f>
        <v>70268.7</v>
      </c>
      <c r="F41" s="44">
        <f t="shared" si="1"/>
        <v>99.30707683656851</v>
      </c>
      <c r="G41" s="44">
        <f t="shared" si="2"/>
        <v>96.5112489629095</v>
      </c>
      <c r="H41" s="54">
        <f t="shared" si="3"/>
        <v>-473.20000000001164</v>
      </c>
      <c r="I41" s="44">
        <f t="shared" si="0"/>
        <v>-2451.5000000000146</v>
      </c>
      <c r="J41" s="45"/>
      <c r="K41" s="63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</row>
    <row r="42" spans="1:9" ht="78.75">
      <c r="A42" s="64" t="s">
        <v>150</v>
      </c>
      <c r="B42" s="65" t="s">
        <v>151</v>
      </c>
      <c r="C42" s="49">
        <v>40000</v>
      </c>
      <c r="D42" s="49">
        <v>37500.7</v>
      </c>
      <c r="E42" s="49">
        <v>44560.4</v>
      </c>
      <c r="F42" s="49">
        <f t="shared" si="1"/>
        <v>93.75174999999999</v>
      </c>
      <c r="G42" s="49">
        <f t="shared" si="2"/>
        <v>84.15700936257305</v>
      </c>
      <c r="H42" s="48">
        <f t="shared" si="3"/>
        <v>-2499.300000000003</v>
      </c>
      <c r="I42" s="49">
        <f t="shared" si="0"/>
        <v>-7059.700000000004</v>
      </c>
    </row>
    <row r="43" spans="1:9" ht="78.75">
      <c r="A43" s="64" t="s">
        <v>152</v>
      </c>
      <c r="B43" s="65" t="s">
        <v>153</v>
      </c>
      <c r="C43" s="49">
        <v>8104.3</v>
      </c>
      <c r="D43" s="49">
        <v>11342.7</v>
      </c>
      <c r="E43" s="49">
        <v>7320.8</v>
      </c>
      <c r="F43" s="49">
        <f t="shared" si="1"/>
        <v>139.95903409301235</v>
      </c>
      <c r="G43" s="49">
        <f t="shared" si="2"/>
        <v>154.93798491968093</v>
      </c>
      <c r="H43" s="48">
        <f t="shared" si="3"/>
        <v>3238.4000000000005</v>
      </c>
      <c r="I43" s="49">
        <f t="shared" si="0"/>
        <v>4021.9000000000005</v>
      </c>
    </row>
    <row r="44" spans="1:9" ht="63">
      <c r="A44" s="64" t="s">
        <v>154</v>
      </c>
      <c r="B44" s="65" t="s">
        <v>155</v>
      </c>
      <c r="C44" s="49">
        <v>333.5</v>
      </c>
      <c r="D44" s="49">
        <v>330.9</v>
      </c>
      <c r="E44" s="49">
        <v>63.8</v>
      </c>
      <c r="F44" s="49">
        <f t="shared" si="1"/>
        <v>99.22038980509744</v>
      </c>
      <c r="G44" s="49" t="s">
        <v>156</v>
      </c>
      <c r="H44" s="48">
        <f t="shared" si="3"/>
        <v>-2.6000000000000227</v>
      </c>
      <c r="I44" s="49">
        <f t="shared" si="0"/>
        <v>267.09999999999997</v>
      </c>
    </row>
    <row r="45" spans="1:9" ht="63">
      <c r="A45" s="64" t="s">
        <v>157</v>
      </c>
      <c r="B45" s="65" t="s">
        <v>155</v>
      </c>
      <c r="C45" s="49">
        <v>10.2</v>
      </c>
      <c r="D45" s="49">
        <v>10.2</v>
      </c>
      <c r="E45" s="49">
        <v>0</v>
      </c>
      <c r="F45" s="49">
        <f t="shared" si="1"/>
        <v>100</v>
      </c>
      <c r="G45" s="49" t="s">
        <v>23</v>
      </c>
      <c r="H45" s="48">
        <f>D45-C45</f>
        <v>0</v>
      </c>
      <c r="I45" s="49">
        <f>D45-E45</f>
        <v>10.2</v>
      </c>
    </row>
    <row r="46" spans="1:9" ht="63">
      <c r="A46" s="64" t="s">
        <v>158</v>
      </c>
      <c r="B46" s="65" t="s">
        <v>155</v>
      </c>
      <c r="C46" s="49">
        <v>1100</v>
      </c>
      <c r="D46" s="49">
        <v>986.3</v>
      </c>
      <c r="E46" s="49">
        <v>468.7</v>
      </c>
      <c r="F46" s="49">
        <f t="shared" si="1"/>
        <v>89.66363636363636</v>
      </c>
      <c r="G46" s="49" t="s">
        <v>159</v>
      </c>
      <c r="H46" s="48">
        <f t="shared" si="3"/>
        <v>-113.70000000000005</v>
      </c>
      <c r="I46" s="49">
        <f t="shared" si="0"/>
        <v>517.5999999999999</v>
      </c>
    </row>
    <row r="47" spans="1:9" ht="63">
      <c r="A47" s="64" t="s">
        <v>160</v>
      </c>
      <c r="B47" s="65" t="s">
        <v>155</v>
      </c>
      <c r="C47" s="49">
        <v>176.2</v>
      </c>
      <c r="D47" s="49">
        <v>176.2</v>
      </c>
      <c r="E47" s="49">
        <v>72</v>
      </c>
      <c r="F47" s="49">
        <f t="shared" si="1"/>
        <v>100</v>
      </c>
      <c r="G47" s="49" t="s">
        <v>161</v>
      </c>
      <c r="H47" s="48">
        <f t="shared" si="3"/>
        <v>0</v>
      </c>
      <c r="I47" s="49">
        <f t="shared" si="0"/>
        <v>104.19999999999999</v>
      </c>
    </row>
    <row r="48" spans="1:9" ht="31.5">
      <c r="A48" s="64" t="s">
        <v>162</v>
      </c>
      <c r="B48" s="66" t="s">
        <v>163</v>
      </c>
      <c r="C48" s="49">
        <v>8925</v>
      </c>
      <c r="D48" s="49">
        <v>8319</v>
      </c>
      <c r="E48" s="49">
        <v>9121.1</v>
      </c>
      <c r="F48" s="49">
        <f t="shared" si="1"/>
        <v>93.21008403361346</v>
      </c>
      <c r="G48" s="49">
        <f t="shared" si="2"/>
        <v>91.20610452686627</v>
      </c>
      <c r="H48" s="48">
        <f t="shared" si="3"/>
        <v>-606</v>
      </c>
      <c r="I48" s="49">
        <f t="shared" si="0"/>
        <v>-802.1000000000004</v>
      </c>
    </row>
    <row r="49" spans="1:9" ht="110.25">
      <c r="A49" s="64" t="s">
        <v>164</v>
      </c>
      <c r="B49" s="66" t="s">
        <v>165</v>
      </c>
      <c r="C49" s="49">
        <v>0.1</v>
      </c>
      <c r="D49" s="49">
        <v>0.1</v>
      </c>
      <c r="E49" s="49">
        <v>0</v>
      </c>
      <c r="F49" s="49">
        <f t="shared" si="1"/>
        <v>100</v>
      </c>
      <c r="G49" s="49" t="s">
        <v>23</v>
      </c>
      <c r="H49" s="48">
        <f>D49-C49</f>
        <v>0</v>
      </c>
      <c r="I49" s="49">
        <f>D49-E49</f>
        <v>0.1</v>
      </c>
    </row>
    <row r="50" spans="1:9" ht="47.25">
      <c r="A50" s="64" t="s">
        <v>166</v>
      </c>
      <c r="B50" s="65" t="s">
        <v>167</v>
      </c>
      <c r="C50" s="49">
        <v>641.1</v>
      </c>
      <c r="D50" s="49">
        <v>641.1</v>
      </c>
      <c r="E50" s="49">
        <v>500.1</v>
      </c>
      <c r="F50" s="49">
        <f t="shared" si="1"/>
        <v>100</v>
      </c>
      <c r="G50" s="49">
        <f t="shared" si="2"/>
        <v>128.19436112777444</v>
      </c>
      <c r="H50" s="48">
        <f t="shared" si="3"/>
        <v>0</v>
      </c>
      <c r="I50" s="49">
        <f t="shared" si="0"/>
        <v>141</v>
      </c>
    </row>
    <row r="51" spans="1:9" ht="78.75">
      <c r="A51" s="64" t="s">
        <v>168</v>
      </c>
      <c r="B51" s="47" t="s">
        <v>169</v>
      </c>
      <c r="C51" s="49">
        <v>9000</v>
      </c>
      <c r="D51" s="49">
        <v>8510</v>
      </c>
      <c r="E51" s="49">
        <v>8161.8</v>
      </c>
      <c r="F51" s="49">
        <f t="shared" si="1"/>
        <v>94.55555555555556</v>
      </c>
      <c r="G51" s="49">
        <f t="shared" si="2"/>
        <v>104.26621578573354</v>
      </c>
      <c r="H51" s="48">
        <f t="shared" si="3"/>
        <v>-490</v>
      </c>
      <c r="I51" s="49">
        <f t="shared" si="0"/>
        <v>348.1999999999998</v>
      </c>
    </row>
    <row r="52" spans="1:255" ht="15.75">
      <c r="A52" s="42" t="s">
        <v>170</v>
      </c>
      <c r="B52" s="59" t="s">
        <v>7</v>
      </c>
      <c r="C52" s="44">
        <f>SUM(C53:C55)</f>
        <v>3200</v>
      </c>
      <c r="D52" s="44">
        <f>SUM(D53:D55)</f>
        <v>3188.9</v>
      </c>
      <c r="E52" s="44">
        <f>SUM(E53:E55)</f>
        <v>1026.1</v>
      </c>
      <c r="F52" s="44">
        <f t="shared" si="1"/>
        <v>99.653125</v>
      </c>
      <c r="G52" s="44">
        <f t="shared" si="2"/>
        <v>310.77867654224735</v>
      </c>
      <c r="H52" s="54">
        <f t="shared" si="3"/>
        <v>-11.099999999999909</v>
      </c>
      <c r="I52" s="44">
        <f t="shared" si="0"/>
        <v>2162.8</v>
      </c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</row>
    <row r="53" spans="1:255" ht="31.5">
      <c r="A53" s="40" t="s">
        <v>171</v>
      </c>
      <c r="B53" s="47" t="s">
        <v>172</v>
      </c>
      <c r="C53" s="49">
        <v>1578</v>
      </c>
      <c r="D53" s="49">
        <v>1573</v>
      </c>
      <c r="E53" s="49">
        <v>455.4</v>
      </c>
      <c r="F53" s="49">
        <f t="shared" si="1"/>
        <v>99.68314321926489</v>
      </c>
      <c r="G53" s="49">
        <f t="shared" si="2"/>
        <v>345.41062801932367</v>
      </c>
      <c r="H53" s="48">
        <f t="shared" si="3"/>
        <v>-5</v>
      </c>
      <c r="I53" s="49">
        <f t="shared" si="0"/>
        <v>1117.6</v>
      </c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</row>
    <row r="54" spans="1:255" ht="15.75">
      <c r="A54" s="40" t="s">
        <v>173</v>
      </c>
      <c r="B54" s="67" t="s">
        <v>174</v>
      </c>
      <c r="C54" s="49">
        <v>492</v>
      </c>
      <c r="D54" s="49">
        <v>490.8</v>
      </c>
      <c r="E54" s="49">
        <v>325.5</v>
      </c>
      <c r="F54" s="49">
        <f t="shared" si="1"/>
        <v>99.7560975609756</v>
      </c>
      <c r="G54" s="49">
        <f t="shared" si="2"/>
        <v>150.78341013824885</v>
      </c>
      <c r="H54" s="48">
        <f t="shared" si="3"/>
        <v>-1.1999999999999886</v>
      </c>
      <c r="I54" s="49">
        <f t="shared" si="0"/>
        <v>165.3</v>
      </c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</row>
    <row r="55" spans="1:255" ht="15.75">
      <c r="A55" s="40" t="s">
        <v>175</v>
      </c>
      <c r="B55" s="67" t="s">
        <v>176</v>
      </c>
      <c r="C55" s="49">
        <v>1130</v>
      </c>
      <c r="D55" s="49">
        <v>1125.1</v>
      </c>
      <c r="E55" s="49">
        <v>245.2</v>
      </c>
      <c r="F55" s="49">
        <f t="shared" si="1"/>
        <v>99.56637168141592</v>
      </c>
      <c r="G55" s="49">
        <f t="shared" si="2"/>
        <v>458.8499184339315</v>
      </c>
      <c r="H55" s="48">
        <f t="shared" si="3"/>
        <v>-4.900000000000091</v>
      </c>
      <c r="I55" s="49">
        <f t="shared" si="0"/>
        <v>879.8999999999999</v>
      </c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</row>
    <row r="56" spans="1:255" ht="31.5">
      <c r="A56" s="42" t="s">
        <v>177</v>
      </c>
      <c r="B56" s="43" t="s">
        <v>8</v>
      </c>
      <c r="C56" s="44">
        <f>C57+C60+C59</f>
        <v>15138.5</v>
      </c>
      <c r="D56" s="44">
        <f>D57+D60+D59</f>
        <v>15389.300000000001</v>
      </c>
      <c r="E56" s="44">
        <f>E57+E60+E59</f>
        <v>16267.5</v>
      </c>
      <c r="F56" s="44">
        <f t="shared" si="1"/>
        <v>101.65670310796975</v>
      </c>
      <c r="G56" s="44">
        <f t="shared" si="2"/>
        <v>94.60150607038574</v>
      </c>
      <c r="H56" s="54">
        <f t="shared" si="3"/>
        <v>250.8000000000011</v>
      </c>
      <c r="I56" s="44">
        <f t="shared" si="0"/>
        <v>-878.1999999999989</v>
      </c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  <c r="IU56" s="45"/>
    </row>
    <row r="57" spans="1:255" ht="31.5">
      <c r="A57" s="40" t="s">
        <v>178</v>
      </c>
      <c r="B57" s="47" t="s">
        <v>179</v>
      </c>
      <c r="C57" s="49">
        <v>11304.2</v>
      </c>
      <c r="D57" s="49">
        <v>11141.6</v>
      </c>
      <c r="E57" s="49">
        <v>12371.9</v>
      </c>
      <c r="F57" s="49">
        <f t="shared" si="1"/>
        <v>98.56159657472443</v>
      </c>
      <c r="G57" s="49">
        <f t="shared" si="2"/>
        <v>90.05569071848302</v>
      </c>
      <c r="H57" s="48">
        <f t="shared" si="3"/>
        <v>-162.60000000000036</v>
      </c>
      <c r="I57" s="49">
        <f t="shared" si="0"/>
        <v>-1230.2999999999993</v>
      </c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  <c r="IU57" s="45"/>
    </row>
    <row r="58" spans="1:9" ht="78.75">
      <c r="A58" s="40" t="s">
        <v>180</v>
      </c>
      <c r="B58" s="47" t="s">
        <v>181</v>
      </c>
      <c r="C58" s="49">
        <v>7843</v>
      </c>
      <c r="D58" s="49">
        <v>7713.4</v>
      </c>
      <c r="E58" s="49">
        <v>9763.3</v>
      </c>
      <c r="F58" s="49">
        <f t="shared" si="1"/>
        <v>98.34757108249393</v>
      </c>
      <c r="G58" s="49">
        <f t="shared" si="2"/>
        <v>79.00402527833826</v>
      </c>
      <c r="H58" s="48">
        <f t="shared" si="3"/>
        <v>-129.60000000000036</v>
      </c>
      <c r="I58" s="49">
        <f t="shared" si="0"/>
        <v>-2049.8999999999996</v>
      </c>
    </row>
    <row r="59" spans="1:255" ht="31.5">
      <c r="A59" s="27" t="s">
        <v>182</v>
      </c>
      <c r="B59" s="47" t="s">
        <v>183</v>
      </c>
      <c r="C59" s="49">
        <v>1473.5</v>
      </c>
      <c r="D59" s="49">
        <v>1819.9</v>
      </c>
      <c r="E59" s="49">
        <v>1354.6</v>
      </c>
      <c r="F59" s="49">
        <f t="shared" si="1"/>
        <v>123.50865286732271</v>
      </c>
      <c r="G59" s="49">
        <f t="shared" si="2"/>
        <v>134.34962350509377</v>
      </c>
      <c r="H59" s="48">
        <f t="shared" si="3"/>
        <v>346.4000000000001</v>
      </c>
      <c r="I59" s="49">
        <f t="shared" si="0"/>
        <v>465.3000000000002</v>
      </c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  <c r="FC59" s="69"/>
      <c r="FD59" s="69"/>
      <c r="FE59" s="69"/>
      <c r="FF59" s="69"/>
      <c r="FG59" s="69"/>
      <c r="FH59" s="69"/>
      <c r="FI59" s="69"/>
      <c r="FJ59" s="69"/>
      <c r="FK59" s="69"/>
      <c r="FL59" s="69"/>
      <c r="FM59" s="69"/>
      <c r="FN59" s="69"/>
      <c r="FO59" s="69"/>
      <c r="FP59" s="69"/>
      <c r="FQ59" s="69"/>
      <c r="FR59" s="69"/>
      <c r="FS59" s="69"/>
      <c r="FT59" s="69"/>
      <c r="FU59" s="69"/>
      <c r="FV59" s="69"/>
      <c r="FW59" s="69"/>
      <c r="FX59" s="69"/>
      <c r="FY59" s="69"/>
      <c r="FZ59" s="69"/>
      <c r="GA59" s="69"/>
      <c r="GB59" s="69"/>
      <c r="GC59" s="69"/>
      <c r="GD59" s="69"/>
      <c r="GE59" s="69"/>
      <c r="GF59" s="69"/>
      <c r="GG59" s="69"/>
      <c r="GH59" s="69"/>
      <c r="GI59" s="69"/>
      <c r="GJ59" s="69"/>
      <c r="GK59" s="69"/>
      <c r="GL59" s="69"/>
      <c r="GM59" s="69"/>
      <c r="GN59" s="69"/>
      <c r="GO59" s="69"/>
      <c r="GP59" s="69"/>
      <c r="GQ59" s="69"/>
      <c r="GR59" s="69"/>
      <c r="GS59" s="69"/>
      <c r="GT59" s="69"/>
      <c r="GU59" s="69"/>
      <c r="GV59" s="69"/>
      <c r="GW59" s="69"/>
      <c r="GX59" s="69"/>
      <c r="GY59" s="69"/>
      <c r="GZ59" s="69"/>
      <c r="HA59" s="69"/>
      <c r="HB59" s="69"/>
      <c r="HC59" s="69"/>
      <c r="HD59" s="69"/>
      <c r="HE59" s="69"/>
      <c r="HF59" s="69"/>
      <c r="HG59" s="69"/>
      <c r="HH59" s="69"/>
      <c r="HI59" s="69"/>
      <c r="HJ59" s="69"/>
      <c r="HK59" s="69"/>
      <c r="HL59" s="69"/>
      <c r="HM59" s="69"/>
      <c r="HN59" s="69"/>
      <c r="HO59" s="69"/>
      <c r="HP59" s="69"/>
      <c r="HQ59" s="69"/>
      <c r="HR59" s="69"/>
      <c r="HS59" s="69"/>
      <c r="HT59" s="69"/>
      <c r="HU59" s="69"/>
      <c r="HV59" s="69"/>
      <c r="HW59" s="69"/>
      <c r="HX59" s="69"/>
      <c r="HY59" s="69"/>
      <c r="HZ59" s="69"/>
      <c r="IA59" s="69"/>
      <c r="IB59" s="69"/>
      <c r="IC59" s="69"/>
      <c r="ID59" s="69"/>
      <c r="IE59" s="69"/>
      <c r="IF59" s="69"/>
      <c r="IG59" s="69"/>
      <c r="IH59" s="69"/>
      <c r="II59" s="69"/>
      <c r="IJ59" s="69"/>
      <c r="IK59" s="69"/>
      <c r="IL59" s="69"/>
      <c r="IM59" s="69"/>
      <c r="IN59" s="69"/>
      <c r="IO59" s="69"/>
      <c r="IP59" s="69"/>
      <c r="IQ59" s="69"/>
      <c r="IR59" s="69"/>
      <c r="IS59" s="69"/>
      <c r="IT59" s="69"/>
      <c r="IU59" s="69"/>
    </row>
    <row r="60" spans="1:9" ht="15.75">
      <c r="A60" s="27" t="s">
        <v>184</v>
      </c>
      <c r="B60" s="47" t="s">
        <v>185</v>
      </c>
      <c r="C60" s="49">
        <v>2360.8</v>
      </c>
      <c r="D60" s="49">
        <v>2427.8</v>
      </c>
      <c r="E60" s="49">
        <v>2541</v>
      </c>
      <c r="F60" s="49">
        <f t="shared" si="1"/>
        <v>102.83802100982717</v>
      </c>
      <c r="G60" s="49">
        <f t="shared" si="2"/>
        <v>95.54506099960646</v>
      </c>
      <c r="H60" s="48">
        <f t="shared" si="3"/>
        <v>67</v>
      </c>
      <c r="I60" s="49">
        <f t="shared" si="0"/>
        <v>-113.19999999999982</v>
      </c>
    </row>
    <row r="61" spans="1:255" ht="15.75">
      <c r="A61" s="42" t="s">
        <v>186</v>
      </c>
      <c r="B61" s="59" t="s">
        <v>26</v>
      </c>
      <c r="C61" s="44">
        <f>SUM(C62:C72)</f>
        <v>45847.7</v>
      </c>
      <c r="D61" s="44">
        <f>SUM(D62:D72)</f>
        <v>45688.100000000006</v>
      </c>
      <c r="E61" s="44">
        <f>SUM(E62:E72)</f>
        <v>36896.9</v>
      </c>
      <c r="F61" s="44">
        <f t="shared" si="1"/>
        <v>99.6518909345507</v>
      </c>
      <c r="G61" s="44">
        <f t="shared" si="2"/>
        <v>123.82639191910431</v>
      </c>
      <c r="H61" s="54">
        <f t="shared" si="3"/>
        <v>-159.59999999999127</v>
      </c>
      <c r="I61" s="44">
        <f t="shared" si="0"/>
        <v>8791.200000000004</v>
      </c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  <c r="IR61" s="45"/>
      <c r="IS61" s="45"/>
      <c r="IT61" s="45"/>
      <c r="IU61" s="45"/>
    </row>
    <row r="62" spans="1:255" ht="78.75">
      <c r="A62" s="40" t="s">
        <v>187</v>
      </c>
      <c r="B62" s="47" t="s">
        <v>188</v>
      </c>
      <c r="C62" s="49">
        <v>7.9</v>
      </c>
      <c r="D62" s="49">
        <v>7.9</v>
      </c>
      <c r="E62" s="49">
        <v>6.4</v>
      </c>
      <c r="F62" s="49">
        <f t="shared" si="1"/>
        <v>100</v>
      </c>
      <c r="G62" s="49">
        <f t="shared" si="2"/>
        <v>123.4375</v>
      </c>
      <c r="H62" s="48">
        <f t="shared" si="3"/>
        <v>0</v>
      </c>
      <c r="I62" s="49">
        <f t="shared" si="0"/>
        <v>1.5</v>
      </c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  <c r="IU62" s="45"/>
    </row>
    <row r="63" spans="1:255" ht="78.75">
      <c r="A63" s="40" t="s">
        <v>189</v>
      </c>
      <c r="B63" s="47" t="s">
        <v>188</v>
      </c>
      <c r="C63" s="49">
        <v>3.5</v>
      </c>
      <c r="D63" s="49">
        <v>3.5</v>
      </c>
      <c r="E63" s="49">
        <v>8.6</v>
      </c>
      <c r="F63" s="49">
        <f t="shared" si="1"/>
        <v>100</v>
      </c>
      <c r="G63" s="49">
        <f t="shared" si="2"/>
        <v>40.69767441860465</v>
      </c>
      <c r="H63" s="48">
        <f t="shared" si="3"/>
        <v>0</v>
      </c>
      <c r="I63" s="49">
        <f t="shared" si="0"/>
        <v>-5.1</v>
      </c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45"/>
      <c r="IU63" s="45"/>
    </row>
    <row r="64" spans="1:255" ht="94.5">
      <c r="A64" s="40" t="s">
        <v>190</v>
      </c>
      <c r="B64" s="47" t="s">
        <v>191</v>
      </c>
      <c r="C64" s="49">
        <v>6643.8</v>
      </c>
      <c r="D64" s="49">
        <v>6824.3</v>
      </c>
      <c r="E64" s="49">
        <v>8719.2</v>
      </c>
      <c r="F64" s="49">
        <f t="shared" si="1"/>
        <v>102.71681868810019</v>
      </c>
      <c r="G64" s="49">
        <f t="shared" si="2"/>
        <v>78.26750160565189</v>
      </c>
      <c r="H64" s="48">
        <f t="shared" si="3"/>
        <v>180.5</v>
      </c>
      <c r="I64" s="49">
        <f t="shared" si="0"/>
        <v>-1894.9000000000005</v>
      </c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</row>
    <row r="65" spans="1:255" ht="78.75">
      <c r="A65" s="40" t="s">
        <v>192</v>
      </c>
      <c r="B65" s="47" t="s">
        <v>193</v>
      </c>
      <c r="C65" s="49">
        <v>0</v>
      </c>
      <c r="D65" s="49">
        <v>0</v>
      </c>
      <c r="E65" s="49">
        <v>0.6</v>
      </c>
      <c r="F65" s="49" t="s">
        <v>23</v>
      </c>
      <c r="G65" s="49">
        <f t="shared" si="2"/>
        <v>0</v>
      </c>
      <c r="H65" s="48">
        <f t="shared" si="3"/>
        <v>0</v>
      </c>
      <c r="I65" s="49">
        <f t="shared" si="0"/>
        <v>-0.6</v>
      </c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  <c r="IT65" s="45"/>
      <c r="IU65" s="45"/>
    </row>
    <row r="66" spans="1:255" ht="78.75">
      <c r="A66" s="40" t="s">
        <v>194</v>
      </c>
      <c r="B66" s="47" t="s">
        <v>193</v>
      </c>
      <c r="C66" s="49">
        <v>50.4</v>
      </c>
      <c r="D66" s="49">
        <v>106.2</v>
      </c>
      <c r="E66" s="49">
        <v>11.3</v>
      </c>
      <c r="F66" s="49">
        <f t="shared" si="1"/>
        <v>210.71428571428572</v>
      </c>
      <c r="G66" s="49" t="s">
        <v>195</v>
      </c>
      <c r="H66" s="48">
        <f t="shared" si="3"/>
        <v>55.800000000000004</v>
      </c>
      <c r="I66" s="49">
        <f t="shared" si="0"/>
        <v>94.9</v>
      </c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45"/>
      <c r="IK66" s="45"/>
      <c r="IL66" s="45"/>
      <c r="IM66" s="45"/>
      <c r="IN66" s="45"/>
      <c r="IO66" s="45"/>
      <c r="IP66" s="45"/>
      <c r="IQ66" s="45"/>
      <c r="IR66" s="45"/>
      <c r="IS66" s="45"/>
      <c r="IT66" s="45"/>
      <c r="IU66" s="45"/>
    </row>
    <row r="67" spans="1:255" ht="78.75">
      <c r="A67" s="40" t="s">
        <v>196</v>
      </c>
      <c r="B67" s="47" t="s">
        <v>193</v>
      </c>
      <c r="C67" s="49">
        <v>19.5</v>
      </c>
      <c r="D67" s="49">
        <v>19.5</v>
      </c>
      <c r="E67" s="49">
        <v>21.6</v>
      </c>
      <c r="F67" s="49">
        <f t="shared" si="1"/>
        <v>100</v>
      </c>
      <c r="G67" s="49">
        <f t="shared" si="2"/>
        <v>90.27777777777777</v>
      </c>
      <c r="H67" s="48">
        <f t="shared" si="3"/>
        <v>0</v>
      </c>
      <c r="I67" s="49">
        <f t="shared" si="0"/>
        <v>-2.1000000000000014</v>
      </c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  <c r="IM67" s="45"/>
      <c r="IN67" s="45"/>
      <c r="IO67" s="45"/>
      <c r="IP67" s="45"/>
      <c r="IQ67" s="45"/>
      <c r="IR67" s="45"/>
      <c r="IS67" s="45"/>
      <c r="IT67" s="45"/>
      <c r="IU67" s="45"/>
    </row>
    <row r="68" spans="1:255" ht="94.5">
      <c r="A68" s="40" t="s">
        <v>197</v>
      </c>
      <c r="B68" s="47" t="s">
        <v>198</v>
      </c>
      <c r="C68" s="49">
        <v>85.6</v>
      </c>
      <c r="D68" s="49">
        <v>85.6</v>
      </c>
      <c r="E68" s="49">
        <v>355.4</v>
      </c>
      <c r="F68" s="49">
        <f t="shared" si="1"/>
        <v>100</v>
      </c>
      <c r="G68" s="49">
        <f t="shared" si="2"/>
        <v>24.085537422622398</v>
      </c>
      <c r="H68" s="48">
        <f t="shared" si="3"/>
        <v>0</v>
      </c>
      <c r="I68" s="49">
        <f t="shared" si="0"/>
        <v>-269.79999999999995</v>
      </c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  <c r="IM68" s="45"/>
      <c r="IN68" s="45"/>
      <c r="IO68" s="45"/>
      <c r="IP68" s="45"/>
      <c r="IQ68" s="45"/>
      <c r="IR68" s="45"/>
      <c r="IS68" s="45"/>
      <c r="IT68" s="45"/>
      <c r="IU68" s="45"/>
    </row>
    <row r="69" spans="1:9" ht="47.25">
      <c r="A69" s="64" t="s">
        <v>199</v>
      </c>
      <c r="B69" s="47" t="s">
        <v>200</v>
      </c>
      <c r="C69" s="49">
        <v>29230</v>
      </c>
      <c r="D69" s="49">
        <v>28797.8</v>
      </c>
      <c r="E69" s="49">
        <v>11475.9</v>
      </c>
      <c r="F69" s="49">
        <f t="shared" si="1"/>
        <v>98.5213821416353</v>
      </c>
      <c r="G69" s="49" t="s">
        <v>201</v>
      </c>
      <c r="H69" s="48">
        <f t="shared" si="3"/>
        <v>-432.2000000000007</v>
      </c>
      <c r="I69" s="49">
        <f t="shared" si="0"/>
        <v>17321.9</v>
      </c>
    </row>
    <row r="70" spans="1:9" ht="47.25">
      <c r="A70" s="64" t="s">
        <v>202</v>
      </c>
      <c r="B70" s="47" t="s">
        <v>203</v>
      </c>
      <c r="C70" s="49">
        <v>2400</v>
      </c>
      <c r="D70" s="49">
        <v>2354.8</v>
      </c>
      <c r="E70" s="49">
        <v>4158.4</v>
      </c>
      <c r="F70" s="49">
        <f t="shared" si="1"/>
        <v>98.11666666666667</v>
      </c>
      <c r="G70" s="49">
        <f t="shared" si="2"/>
        <v>56.62754905732975</v>
      </c>
      <c r="H70" s="48">
        <f t="shared" si="3"/>
        <v>-45.19999999999982</v>
      </c>
      <c r="I70" s="49">
        <f t="shared" si="0"/>
        <v>-1803.5999999999995</v>
      </c>
    </row>
    <row r="71" spans="1:9" ht="78.75">
      <c r="A71" s="64" t="s">
        <v>204</v>
      </c>
      <c r="B71" s="66" t="s">
        <v>205</v>
      </c>
      <c r="C71" s="49">
        <v>7100</v>
      </c>
      <c r="D71" s="49">
        <v>7181.5</v>
      </c>
      <c r="E71" s="49">
        <v>3651.5</v>
      </c>
      <c r="F71" s="49">
        <f t="shared" si="1"/>
        <v>101.14788732394366</v>
      </c>
      <c r="G71" s="49">
        <f t="shared" si="2"/>
        <v>196.67260030124606</v>
      </c>
      <c r="H71" s="48">
        <f t="shared" si="3"/>
        <v>81.5</v>
      </c>
      <c r="I71" s="49">
        <f t="shared" si="0"/>
        <v>3530</v>
      </c>
    </row>
    <row r="72" spans="1:9" ht="47.25">
      <c r="A72" s="64" t="s">
        <v>206</v>
      </c>
      <c r="B72" s="66" t="s">
        <v>207</v>
      </c>
      <c r="C72" s="49">
        <v>307</v>
      </c>
      <c r="D72" s="49">
        <v>307</v>
      </c>
      <c r="E72" s="49">
        <v>8488</v>
      </c>
      <c r="F72" s="49">
        <f t="shared" si="1"/>
        <v>100</v>
      </c>
      <c r="G72" s="49">
        <f>D72/E72*100</f>
        <v>3.616870876531574</v>
      </c>
      <c r="H72" s="48">
        <f t="shared" si="3"/>
        <v>0</v>
      </c>
      <c r="I72" s="49">
        <f aca="true" t="shared" si="4" ref="I72:I137">D72-E72</f>
        <v>-8181</v>
      </c>
    </row>
    <row r="73" spans="1:255" ht="15.75">
      <c r="A73" s="42" t="s">
        <v>208</v>
      </c>
      <c r="B73" s="59" t="s">
        <v>209</v>
      </c>
      <c r="C73" s="44">
        <f>SUM(C74:C98)</f>
        <v>11570.199999999999</v>
      </c>
      <c r="D73" s="44">
        <f>SUM(D74:D98)</f>
        <v>12383.7</v>
      </c>
      <c r="E73" s="44">
        <f>SUM(E74:E98)</f>
        <v>15756.7</v>
      </c>
      <c r="F73" s="44">
        <f aca="true" t="shared" si="5" ref="F73:F138">D73/C73*100</f>
        <v>107.0309934141156</v>
      </c>
      <c r="G73" s="44">
        <f aca="true" t="shared" si="6" ref="G73:G138">D73/E73*100</f>
        <v>78.5932333546999</v>
      </c>
      <c r="H73" s="54">
        <f aca="true" t="shared" si="7" ref="H73:H138">D73-C73</f>
        <v>813.5000000000018</v>
      </c>
      <c r="I73" s="44">
        <f t="shared" si="4"/>
        <v>-3373</v>
      </c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  <c r="HX73" s="45"/>
      <c r="HY73" s="45"/>
      <c r="HZ73" s="45"/>
      <c r="IA73" s="45"/>
      <c r="IB73" s="45"/>
      <c r="IC73" s="45"/>
      <c r="ID73" s="45"/>
      <c r="IE73" s="45"/>
      <c r="IF73" s="45"/>
      <c r="IG73" s="45"/>
      <c r="IH73" s="45"/>
      <c r="II73" s="45"/>
      <c r="IJ73" s="45"/>
      <c r="IK73" s="45"/>
      <c r="IL73" s="45"/>
      <c r="IM73" s="45"/>
      <c r="IN73" s="45"/>
      <c r="IO73" s="45"/>
      <c r="IP73" s="45"/>
      <c r="IQ73" s="45"/>
      <c r="IR73" s="45"/>
      <c r="IS73" s="45"/>
      <c r="IT73" s="45"/>
      <c r="IU73" s="45"/>
    </row>
    <row r="74" spans="1:9" ht="78.75">
      <c r="A74" s="40" t="s">
        <v>210</v>
      </c>
      <c r="B74" s="70" t="s">
        <v>211</v>
      </c>
      <c r="C74" s="49">
        <v>120</v>
      </c>
      <c r="D74" s="49">
        <v>121.7</v>
      </c>
      <c r="E74" s="49">
        <v>56.5</v>
      </c>
      <c r="F74" s="49">
        <f t="shared" si="5"/>
        <v>101.41666666666667</v>
      </c>
      <c r="G74" s="49" t="s">
        <v>212</v>
      </c>
      <c r="H74" s="48">
        <f t="shared" si="7"/>
        <v>1.7000000000000028</v>
      </c>
      <c r="I74" s="49">
        <f t="shared" si="4"/>
        <v>65.2</v>
      </c>
    </row>
    <row r="75" spans="1:9" ht="94.5">
      <c r="A75" s="40" t="s">
        <v>213</v>
      </c>
      <c r="B75" s="70" t="s">
        <v>214</v>
      </c>
      <c r="C75" s="49">
        <v>147</v>
      </c>
      <c r="D75" s="49">
        <v>164.2</v>
      </c>
      <c r="E75" s="49">
        <v>92.2</v>
      </c>
      <c r="F75" s="49">
        <f t="shared" si="5"/>
        <v>111.70068027210884</v>
      </c>
      <c r="G75" s="49">
        <f t="shared" si="6"/>
        <v>178.09110629067243</v>
      </c>
      <c r="H75" s="48">
        <f t="shared" si="7"/>
        <v>17.19999999999999</v>
      </c>
      <c r="I75" s="49">
        <f t="shared" si="4"/>
        <v>71.99999999999999</v>
      </c>
    </row>
    <row r="76" spans="1:255" ht="78.75">
      <c r="A76" s="40" t="s">
        <v>215</v>
      </c>
      <c r="B76" s="66" t="s">
        <v>216</v>
      </c>
      <c r="C76" s="49">
        <v>23.8</v>
      </c>
      <c r="D76" s="49">
        <v>22.7</v>
      </c>
      <c r="E76" s="49">
        <v>11.7</v>
      </c>
      <c r="F76" s="49">
        <f t="shared" si="5"/>
        <v>95.3781512605042</v>
      </c>
      <c r="G76" s="49">
        <f t="shared" si="6"/>
        <v>194.01709401709402</v>
      </c>
      <c r="H76" s="48">
        <f t="shared" si="7"/>
        <v>-1.1000000000000014</v>
      </c>
      <c r="I76" s="49">
        <f t="shared" si="4"/>
        <v>11</v>
      </c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  <c r="GQ76" s="45"/>
      <c r="GR76" s="45"/>
      <c r="GS76" s="45"/>
      <c r="GT76" s="45"/>
      <c r="GU76" s="45"/>
      <c r="GV76" s="45"/>
      <c r="GW76" s="45"/>
      <c r="GX76" s="45"/>
      <c r="GY76" s="45"/>
      <c r="GZ76" s="45"/>
      <c r="HA76" s="45"/>
      <c r="HB76" s="45"/>
      <c r="HC76" s="45"/>
      <c r="HD76" s="45"/>
      <c r="HE76" s="45"/>
      <c r="HF76" s="45"/>
      <c r="HG76" s="45"/>
      <c r="HH76" s="45"/>
      <c r="HI76" s="45"/>
      <c r="HJ76" s="45"/>
      <c r="HK76" s="45"/>
      <c r="HL76" s="45"/>
      <c r="HM76" s="45"/>
      <c r="HN76" s="45"/>
      <c r="HO76" s="45"/>
      <c r="HP76" s="45"/>
      <c r="HQ76" s="45"/>
      <c r="HR76" s="45"/>
      <c r="HS76" s="45"/>
      <c r="HT76" s="45"/>
      <c r="HU76" s="45"/>
      <c r="HV76" s="45"/>
      <c r="HW76" s="45"/>
      <c r="HX76" s="45"/>
      <c r="HY76" s="45"/>
      <c r="HZ76" s="45"/>
      <c r="IA76" s="45"/>
      <c r="IB76" s="45"/>
      <c r="IC76" s="45"/>
      <c r="ID76" s="45"/>
      <c r="IE76" s="45"/>
      <c r="IF76" s="45"/>
      <c r="IG76" s="45"/>
      <c r="IH76" s="45"/>
      <c r="II76" s="45"/>
      <c r="IJ76" s="45"/>
      <c r="IK76" s="45"/>
      <c r="IL76" s="45"/>
      <c r="IM76" s="45"/>
      <c r="IN76" s="45"/>
      <c r="IO76" s="45"/>
      <c r="IP76" s="45"/>
      <c r="IQ76" s="45"/>
      <c r="IR76" s="45"/>
      <c r="IS76" s="45"/>
      <c r="IT76" s="45"/>
      <c r="IU76" s="45"/>
    </row>
    <row r="77" spans="1:255" ht="78.75">
      <c r="A77" s="40" t="s">
        <v>217</v>
      </c>
      <c r="B77" s="71" t="s">
        <v>218</v>
      </c>
      <c r="C77" s="72">
        <v>265</v>
      </c>
      <c r="D77" s="72">
        <v>260</v>
      </c>
      <c r="E77" s="72">
        <v>40</v>
      </c>
      <c r="F77" s="49">
        <f t="shared" si="5"/>
        <v>98.11320754716981</v>
      </c>
      <c r="G77" s="49" t="s">
        <v>219</v>
      </c>
      <c r="H77" s="48">
        <f t="shared" si="7"/>
        <v>-5</v>
      </c>
      <c r="I77" s="49">
        <f t="shared" si="4"/>
        <v>220</v>
      </c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  <c r="GQ77" s="45"/>
      <c r="GR77" s="45"/>
      <c r="GS77" s="45"/>
      <c r="GT77" s="45"/>
      <c r="GU77" s="45"/>
      <c r="GV77" s="45"/>
      <c r="GW77" s="45"/>
      <c r="GX77" s="45"/>
      <c r="GY77" s="45"/>
      <c r="GZ77" s="45"/>
      <c r="HA77" s="45"/>
      <c r="HB77" s="45"/>
      <c r="HC77" s="45"/>
      <c r="HD77" s="45"/>
      <c r="HE77" s="45"/>
      <c r="HF77" s="45"/>
      <c r="HG77" s="45"/>
      <c r="HH77" s="45"/>
      <c r="HI77" s="45"/>
      <c r="HJ77" s="45"/>
      <c r="HK77" s="45"/>
      <c r="HL77" s="45"/>
      <c r="HM77" s="45"/>
      <c r="HN77" s="45"/>
      <c r="HO77" s="45"/>
      <c r="HP77" s="45"/>
      <c r="HQ77" s="45"/>
      <c r="HR77" s="45"/>
      <c r="HS77" s="45"/>
      <c r="HT77" s="45"/>
      <c r="HU77" s="45"/>
      <c r="HV77" s="45"/>
      <c r="HW77" s="45"/>
      <c r="HX77" s="45"/>
      <c r="HY77" s="45"/>
      <c r="HZ77" s="45"/>
      <c r="IA77" s="45"/>
      <c r="IB77" s="45"/>
      <c r="IC77" s="45"/>
      <c r="ID77" s="45"/>
      <c r="IE77" s="45"/>
      <c r="IF77" s="45"/>
      <c r="IG77" s="45"/>
      <c r="IH77" s="45"/>
      <c r="II77" s="45"/>
      <c r="IJ77" s="45"/>
      <c r="IK77" s="45"/>
      <c r="IL77" s="45"/>
      <c r="IM77" s="45"/>
      <c r="IN77" s="45"/>
      <c r="IO77" s="45"/>
      <c r="IP77" s="45"/>
      <c r="IQ77" s="45"/>
      <c r="IR77" s="45"/>
      <c r="IS77" s="45"/>
      <c r="IT77" s="45"/>
      <c r="IU77" s="45"/>
    </row>
    <row r="78" spans="1:255" ht="78.75">
      <c r="A78" s="50" t="s">
        <v>220</v>
      </c>
      <c r="B78" s="73" t="s">
        <v>221</v>
      </c>
      <c r="C78" s="72">
        <v>17.5</v>
      </c>
      <c r="D78" s="72">
        <v>17.5</v>
      </c>
      <c r="E78" s="72">
        <v>12.3</v>
      </c>
      <c r="F78" s="49">
        <f t="shared" si="5"/>
        <v>100</v>
      </c>
      <c r="G78" s="49">
        <f t="shared" si="6"/>
        <v>142.27642276422762</v>
      </c>
      <c r="H78" s="48">
        <f t="shared" si="7"/>
        <v>0</v>
      </c>
      <c r="I78" s="49">
        <f t="shared" si="4"/>
        <v>5.199999999999999</v>
      </c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  <c r="GQ78" s="45"/>
      <c r="GR78" s="45"/>
      <c r="GS78" s="45"/>
      <c r="GT78" s="45"/>
      <c r="GU78" s="45"/>
      <c r="GV78" s="45"/>
      <c r="GW78" s="45"/>
      <c r="GX78" s="45"/>
      <c r="GY78" s="45"/>
      <c r="GZ78" s="45"/>
      <c r="HA78" s="45"/>
      <c r="HB78" s="45"/>
      <c r="HC78" s="45"/>
      <c r="HD78" s="45"/>
      <c r="HE78" s="45"/>
      <c r="HF78" s="45"/>
      <c r="HG78" s="45"/>
      <c r="HH78" s="45"/>
      <c r="HI78" s="45"/>
      <c r="HJ78" s="45"/>
      <c r="HK78" s="45"/>
      <c r="HL78" s="45"/>
      <c r="HM78" s="45"/>
      <c r="HN78" s="45"/>
      <c r="HO78" s="45"/>
      <c r="HP78" s="45"/>
      <c r="HQ78" s="45"/>
      <c r="HR78" s="45"/>
      <c r="HS78" s="45"/>
      <c r="HT78" s="45"/>
      <c r="HU78" s="45"/>
      <c r="HV78" s="45"/>
      <c r="HW78" s="45"/>
      <c r="HX78" s="45"/>
      <c r="HY78" s="45"/>
      <c r="HZ78" s="45"/>
      <c r="IA78" s="45"/>
      <c r="IB78" s="45"/>
      <c r="IC78" s="45"/>
      <c r="ID78" s="45"/>
      <c r="IE78" s="45"/>
      <c r="IF78" s="45"/>
      <c r="IG78" s="45"/>
      <c r="IH78" s="45"/>
      <c r="II78" s="45"/>
      <c r="IJ78" s="45"/>
      <c r="IK78" s="45"/>
      <c r="IL78" s="45"/>
      <c r="IM78" s="45"/>
      <c r="IN78" s="45"/>
      <c r="IO78" s="45"/>
      <c r="IP78" s="45"/>
      <c r="IQ78" s="45"/>
      <c r="IR78" s="45"/>
      <c r="IS78" s="45"/>
      <c r="IT78" s="45"/>
      <c r="IU78" s="45"/>
    </row>
    <row r="79" spans="1:255" ht="78.75">
      <c r="A79" s="40" t="s">
        <v>222</v>
      </c>
      <c r="B79" s="47" t="s">
        <v>223</v>
      </c>
      <c r="C79" s="72">
        <v>90</v>
      </c>
      <c r="D79" s="72">
        <v>90</v>
      </c>
      <c r="E79" s="72">
        <v>10</v>
      </c>
      <c r="F79" s="49">
        <f t="shared" si="5"/>
        <v>100</v>
      </c>
      <c r="G79" s="49" t="s">
        <v>224</v>
      </c>
      <c r="H79" s="48">
        <f t="shared" si="7"/>
        <v>0</v>
      </c>
      <c r="I79" s="49">
        <f t="shared" si="4"/>
        <v>80</v>
      </c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  <c r="GQ79" s="45"/>
      <c r="GR79" s="45"/>
      <c r="GS79" s="45"/>
      <c r="GT79" s="45"/>
      <c r="GU79" s="45"/>
      <c r="GV79" s="45"/>
      <c r="GW79" s="45"/>
      <c r="GX79" s="45"/>
      <c r="GY79" s="45"/>
      <c r="GZ79" s="45"/>
      <c r="HA79" s="45"/>
      <c r="HB79" s="45"/>
      <c r="HC79" s="45"/>
      <c r="HD79" s="45"/>
      <c r="HE79" s="45"/>
      <c r="HF79" s="45"/>
      <c r="HG79" s="45"/>
      <c r="HH79" s="45"/>
      <c r="HI79" s="45"/>
      <c r="HJ79" s="45"/>
      <c r="HK79" s="45"/>
      <c r="HL79" s="45"/>
      <c r="HM79" s="45"/>
      <c r="HN79" s="45"/>
      <c r="HO79" s="45"/>
      <c r="HP79" s="45"/>
      <c r="HQ79" s="45"/>
      <c r="HR79" s="45"/>
      <c r="HS79" s="45"/>
      <c r="HT79" s="45"/>
      <c r="HU79" s="45"/>
      <c r="HV79" s="45"/>
      <c r="HW79" s="45"/>
      <c r="HX79" s="45"/>
      <c r="HY79" s="45"/>
      <c r="HZ79" s="45"/>
      <c r="IA79" s="45"/>
      <c r="IB79" s="45"/>
      <c r="IC79" s="45"/>
      <c r="ID79" s="45"/>
      <c r="IE79" s="45"/>
      <c r="IF79" s="45"/>
      <c r="IG79" s="45"/>
      <c r="IH79" s="45"/>
      <c r="II79" s="45"/>
      <c r="IJ79" s="45"/>
      <c r="IK79" s="45"/>
      <c r="IL79" s="45"/>
      <c r="IM79" s="45"/>
      <c r="IN79" s="45"/>
      <c r="IO79" s="45"/>
      <c r="IP79" s="45"/>
      <c r="IQ79" s="45"/>
      <c r="IR79" s="45"/>
      <c r="IS79" s="45"/>
      <c r="IT79" s="45"/>
      <c r="IU79" s="45"/>
    </row>
    <row r="80" spans="1:255" ht="78.75">
      <c r="A80" s="50" t="s">
        <v>225</v>
      </c>
      <c r="B80" s="47" t="s">
        <v>226</v>
      </c>
      <c r="C80" s="49">
        <v>7.4</v>
      </c>
      <c r="D80" s="49">
        <v>7.4</v>
      </c>
      <c r="E80" s="49">
        <v>35</v>
      </c>
      <c r="F80" s="49">
        <f t="shared" si="5"/>
        <v>100</v>
      </c>
      <c r="G80" s="49">
        <f t="shared" si="6"/>
        <v>21.142857142857142</v>
      </c>
      <c r="H80" s="48">
        <f t="shared" si="7"/>
        <v>0</v>
      </c>
      <c r="I80" s="49">
        <f t="shared" si="4"/>
        <v>-27.6</v>
      </c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  <c r="ER80" s="45"/>
      <c r="ES80" s="45"/>
      <c r="ET80" s="45"/>
      <c r="EU80" s="45"/>
      <c r="EV80" s="45"/>
      <c r="EW80" s="45"/>
      <c r="EX80" s="45"/>
      <c r="EY80" s="45"/>
      <c r="EZ80" s="45"/>
      <c r="FA80" s="45"/>
      <c r="FB80" s="45"/>
      <c r="FC80" s="45"/>
      <c r="FD80" s="45"/>
      <c r="FE80" s="45"/>
      <c r="FF80" s="45"/>
      <c r="FG80" s="45"/>
      <c r="FH80" s="45"/>
      <c r="FI80" s="45"/>
      <c r="FJ80" s="45"/>
      <c r="FK80" s="45"/>
      <c r="FL80" s="45"/>
      <c r="FM80" s="45"/>
      <c r="FN80" s="45"/>
      <c r="FO80" s="45"/>
      <c r="FP80" s="45"/>
      <c r="FQ80" s="45"/>
      <c r="FR80" s="45"/>
      <c r="FS80" s="45"/>
      <c r="FT80" s="45"/>
      <c r="FU80" s="45"/>
      <c r="FV80" s="45"/>
      <c r="FW80" s="45"/>
      <c r="FX80" s="45"/>
      <c r="FY80" s="45"/>
      <c r="FZ80" s="45"/>
      <c r="GA80" s="45"/>
      <c r="GB80" s="45"/>
      <c r="GC80" s="45"/>
      <c r="GD80" s="45"/>
      <c r="GE80" s="45"/>
      <c r="GF80" s="45"/>
      <c r="GG80" s="45"/>
      <c r="GH80" s="45"/>
      <c r="GI80" s="45"/>
      <c r="GJ80" s="45"/>
      <c r="GK80" s="45"/>
      <c r="GL80" s="45"/>
      <c r="GM80" s="45"/>
      <c r="GN80" s="45"/>
      <c r="GO80" s="45"/>
      <c r="GP80" s="45"/>
      <c r="GQ80" s="45"/>
      <c r="GR80" s="45"/>
      <c r="GS80" s="45"/>
      <c r="GT80" s="45"/>
      <c r="GU80" s="45"/>
      <c r="GV80" s="45"/>
      <c r="GW80" s="45"/>
      <c r="GX80" s="45"/>
      <c r="GY80" s="45"/>
      <c r="GZ80" s="45"/>
      <c r="HA80" s="45"/>
      <c r="HB80" s="45"/>
      <c r="HC80" s="45"/>
      <c r="HD80" s="45"/>
      <c r="HE80" s="45"/>
      <c r="HF80" s="45"/>
      <c r="HG80" s="45"/>
      <c r="HH80" s="45"/>
      <c r="HI80" s="45"/>
      <c r="HJ80" s="45"/>
      <c r="HK80" s="45"/>
      <c r="HL80" s="45"/>
      <c r="HM80" s="45"/>
      <c r="HN80" s="45"/>
      <c r="HO80" s="45"/>
      <c r="HP80" s="45"/>
      <c r="HQ80" s="45"/>
      <c r="HR80" s="45"/>
      <c r="HS80" s="45"/>
      <c r="HT80" s="45"/>
      <c r="HU80" s="45"/>
      <c r="HV80" s="45"/>
      <c r="HW80" s="45"/>
      <c r="HX80" s="45"/>
      <c r="HY80" s="45"/>
      <c r="HZ80" s="45"/>
      <c r="IA80" s="45"/>
      <c r="IB80" s="45"/>
      <c r="IC80" s="45"/>
      <c r="ID80" s="45"/>
      <c r="IE80" s="45"/>
      <c r="IF80" s="45"/>
      <c r="IG80" s="45"/>
      <c r="IH80" s="45"/>
      <c r="II80" s="45"/>
      <c r="IJ80" s="45"/>
      <c r="IK80" s="45"/>
      <c r="IL80" s="45"/>
      <c r="IM80" s="45"/>
      <c r="IN80" s="45"/>
      <c r="IO80" s="45"/>
      <c r="IP80" s="45"/>
      <c r="IQ80" s="45"/>
      <c r="IR80" s="45"/>
      <c r="IS80" s="45"/>
      <c r="IT80" s="45"/>
      <c r="IU80" s="45"/>
    </row>
    <row r="81" spans="1:255" ht="63">
      <c r="A81" s="64" t="s">
        <v>227</v>
      </c>
      <c r="B81" s="65" t="s">
        <v>228</v>
      </c>
      <c r="C81" s="49">
        <v>1.5</v>
      </c>
      <c r="D81" s="49">
        <v>1.5</v>
      </c>
      <c r="E81" s="49">
        <v>0</v>
      </c>
      <c r="F81" s="49">
        <f t="shared" si="5"/>
        <v>100</v>
      </c>
      <c r="G81" s="49" t="s">
        <v>23</v>
      </c>
      <c r="H81" s="48">
        <f t="shared" si="7"/>
        <v>0</v>
      </c>
      <c r="I81" s="49">
        <f t="shared" si="4"/>
        <v>1.5</v>
      </c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4"/>
      <c r="DX81" s="74"/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74"/>
      <c r="EL81" s="74"/>
      <c r="EM81" s="74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/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M81" s="74"/>
      <c r="GN81" s="74"/>
      <c r="GO81" s="74"/>
      <c r="GP81" s="74"/>
      <c r="GQ81" s="74"/>
      <c r="GR81" s="74"/>
      <c r="GS81" s="74"/>
      <c r="GT81" s="74"/>
      <c r="GU81" s="74"/>
      <c r="GV81" s="74"/>
      <c r="GW81" s="74"/>
      <c r="GX81" s="74"/>
      <c r="GY81" s="74"/>
      <c r="GZ81" s="74"/>
      <c r="HA81" s="74"/>
      <c r="HB81" s="74"/>
      <c r="HC81" s="74"/>
      <c r="HD81" s="74"/>
      <c r="HE81" s="74"/>
      <c r="HF81" s="74"/>
      <c r="HG81" s="74"/>
      <c r="HH81" s="74"/>
      <c r="HI81" s="74"/>
      <c r="HJ81" s="74"/>
      <c r="HK81" s="74"/>
      <c r="HL81" s="74"/>
      <c r="HM81" s="74"/>
      <c r="HN81" s="74"/>
      <c r="HO81" s="74"/>
      <c r="HP81" s="74"/>
      <c r="HQ81" s="74"/>
      <c r="HR81" s="74"/>
      <c r="HS81" s="74"/>
      <c r="HT81" s="74"/>
      <c r="HU81" s="74"/>
      <c r="HV81" s="74"/>
      <c r="HW81" s="74"/>
      <c r="HX81" s="74"/>
      <c r="HY81" s="74"/>
      <c r="HZ81" s="74"/>
      <c r="IA81" s="74"/>
      <c r="IB81" s="74"/>
      <c r="IC81" s="74"/>
      <c r="ID81" s="74"/>
      <c r="IE81" s="74"/>
      <c r="IF81" s="74"/>
      <c r="IG81" s="74"/>
      <c r="IH81" s="74"/>
      <c r="II81" s="74"/>
      <c r="IJ81" s="74"/>
      <c r="IK81" s="74"/>
      <c r="IL81" s="74"/>
      <c r="IM81" s="74"/>
      <c r="IN81" s="74"/>
      <c r="IO81" s="74"/>
      <c r="IP81" s="74"/>
      <c r="IQ81" s="74"/>
      <c r="IR81" s="74"/>
      <c r="IS81" s="74"/>
      <c r="IT81" s="74"/>
      <c r="IU81" s="74"/>
    </row>
    <row r="82" spans="1:9" ht="78.75">
      <c r="A82" s="50" t="s">
        <v>229</v>
      </c>
      <c r="B82" s="47" t="s">
        <v>230</v>
      </c>
      <c r="C82" s="49">
        <v>16.7</v>
      </c>
      <c r="D82" s="49">
        <v>16.7</v>
      </c>
      <c r="E82" s="49">
        <v>3.3</v>
      </c>
      <c r="F82" s="49">
        <f t="shared" si="5"/>
        <v>100</v>
      </c>
      <c r="G82" s="49" t="s">
        <v>231</v>
      </c>
      <c r="H82" s="48">
        <f t="shared" si="7"/>
        <v>0</v>
      </c>
      <c r="I82" s="49">
        <f t="shared" si="4"/>
        <v>13.399999999999999</v>
      </c>
    </row>
    <row r="83" spans="1:255" ht="94.5">
      <c r="A83" s="40" t="s">
        <v>232</v>
      </c>
      <c r="B83" s="47" t="s">
        <v>233</v>
      </c>
      <c r="C83" s="49">
        <v>365.5</v>
      </c>
      <c r="D83" s="49">
        <v>390.9</v>
      </c>
      <c r="E83" s="49">
        <v>274.1</v>
      </c>
      <c r="F83" s="49">
        <f t="shared" si="5"/>
        <v>106.94938440492476</v>
      </c>
      <c r="G83" s="49">
        <f t="shared" si="6"/>
        <v>142.61218533381975</v>
      </c>
      <c r="H83" s="48">
        <f t="shared" si="7"/>
        <v>25.399999999999977</v>
      </c>
      <c r="I83" s="49">
        <f t="shared" si="4"/>
        <v>116.79999999999995</v>
      </c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45"/>
      <c r="IK83" s="45"/>
      <c r="IL83" s="45"/>
      <c r="IM83" s="45"/>
      <c r="IN83" s="45"/>
      <c r="IO83" s="45"/>
      <c r="IP83" s="45"/>
      <c r="IQ83" s="45"/>
      <c r="IR83" s="45"/>
      <c r="IS83" s="45"/>
      <c r="IT83" s="45"/>
      <c r="IU83" s="45"/>
    </row>
    <row r="84" spans="1:255" ht="110.25">
      <c r="A84" s="50" t="s">
        <v>234</v>
      </c>
      <c r="B84" s="47" t="s">
        <v>235</v>
      </c>
      <c r="C84" s="49">
        <v>27.7</v>
      </c>
      <c r="D84" s="49">
        <v>21.6</v>
      </c>
      <c r="E84" s="49">
        <v>55.5</v>
      </c>
      <c r="F84" s="49">
        <f t="shared" si="5"/>
        <v>77.97833935018052</v>
      </c>
      <c r="G84" s="49">
        <f t="shared" si="6"/>
        <v>38.91891891891892</v>
      </c>
      <c r="H84" s="48">
        <f t="shared" si="7"/>
        <v>-6.099999999999998</v>
      </c>
      <c r="I84" s="49">
        <f t="shared" si="4"/>
        <v>-33.9</v>
      </c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4"/>
      <c r="DX84" s="74"/>
      <c r="DY84" s="74"/>
      <c r="DZ84" s="74"/>
      <c r="EA84" s="74"/>
      <c r="EB84" s="74"/>
      <c r="EC84" s="74"/>
      <c r="ED84" s="74"/>
      <c r="EE84" s="74"/>
      <c r="EF84" s="74"/>
      <c r="EG84" s="74"/>
      <c r="EH84" s="74"/>
      <c r="EI84" s="74"/>
      <c r="EJ84" s="74"/>
      <c r="EK84" s="74"/>
      <c r="EL84" s="74"/>
      <c r="EM84" s="74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/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M84" s="74"/>
      <c r="GN84" s="74"/>
      <c r="GO84" s="74"/>
      <c r="GP84" s="74"/>
      <c r="GQ84" s="74"/>
      <c r="GR84" s="74"/>
      <c r="GS84" s="74"/>
      <c r="GT84" s="74"/>
      <c r="GU84" s="74"/>
      <c r="GV84" s="74"/>
      <c r="GW84" s="74"/>
      <c r="GX84" s="74"/>
      <c r="GY84" s="74"/>
      <c r="GZ84" s="74"/>
      <c r="HA84" s="74"/>
      <c r="HB84" s="74"/>
      <c r="HC84" s="74"/>
      <c r="HD84" s="74"/>
      <c r="HE84" s="74"/>
      <c r="HF84" s="74"/>
      <c r="HG84" s="74"/>
      <c r="HH84" s="74"/>
      <c r="HI84" s="74"/>
      <c r="HJ84" s="74"/>
      <c r="HK84" s="74"/>
      <c r="HL84" s="74"/>
      <c r="HM84" s="74"/>
      <c r="HN84" s="74"/>
      <c r="HO84" s="74"/>
      <c r="HP84" s="74"/>
      <c r="HQ84" s="74"/>
      <c r="HR84" s="74"/>
      <c r="HS84" s="74"/>
      <c r="HT84" s="74"/>
      <c r="HU84" s="74"/>
      <c r="HV84" s="74"/>
      <c r="HW84" s="74"/>
      <c r="HX84" s="74"/>
      <c r="HY84" s="74"/>
      <c r="HZ84" s="74"/>
      <c r="IA84" s="74"/>
      <c r="IB84" s="74"/>
      <c r="IC84" s="74"/>
      <c r="ID84" s="74"/>
      <c r="IE84" s="74"/>
      <c r="IF84" s="74"/>
      <c r="IG84" s="74"/>
      <c r="IH84" s="74"/>
      <c r="II84" s="74"/>
      <c r="IJ84" s="74"/>
      <c r="IK84" s="74"/>
      <c r="IL84" s="74"/>
      <c r="IM84" s="74"/>
      <c r="IN84" s="74"/>
      <c r="IO84" s="74"/>
      <c r="IP84" s="74"/>
      <c r="IQ84" s="74"/>
      <c r="IR84" s="74"/>
      <c r="IS84" s="74"/>
      <c r="IT84" s="74"/>
      <c r="IU84" s="74"/>
    </row>
    <row r="85" spans="1:255" ht="110.25">
      <c r="A85" s="50" t="s">
        <v>236</v>
      </c>
      <c r="B85" s="47" t="s">
        <v>237</v>
      </c>
      <c r="C85" s="49">
        <v>0</v>
      </c>
      <c r="D85" s="49">
        <v>15</v>
      </c>
      <c r="E85" s="49">
        <v>15</v>
      </c>
      <c r="F85" s="49" t="s">
        <v>23</v>
      </c>
      <c r="G85" s="49">
        <f t="shared" si="6"/>
        <v>100</v>
      </c>
      <c r="H85" s="48">
        <f t="shared" si="7"/>
        <v>15</v>
      </c>
      <c r="I85" s="49">
        <f t="shared" si="4"/>
        <v>0</v>
      </c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4"/>
      <c r="DT85" s="74"/>
      <c r="DU85" s="74"/>
      <c r="DV85" s="74"/>
      <c r="DW85" s="74"/>
      <c r="DX85" s="74"/>
      <c r="DY85" s="74"/>
      <c r="DZ85" s="74"/>
      <c r="EA85" s="74"/>
      <c r="EB85" s="74"/>
      <c r="EC85" s="74"/>
      <c r="ED85" s="74"/>
      <c r="EE85" s="74"/>
      <c r="EF85" s="74"/>
      <c r="EG85" s="74"/>
      <c r="EH85" s="74"/>
      <c r="EI85" s="74"/>
      <c r="EJ85" s="74"/>
      <c r="EK85" s="74"/>
      <c r="EL85" s="74"/>
      <c r="EM85" s="74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/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M85" s="74"/>
      <c r="GN85" s="74"/>
      <c r="GO85" s="74"/>
      <c r="GP85" s="74"/>
      <c r="GQ85" s="74"/>
      <c r="GR85" s="74"/>
      <c r="GS85" s="74"/>
      <c r="GT85" s="74"/>
      <c r="GU85" s="74"/>
      <c r="GV85" s="74"/>
      <c r="GW85" s="74"/>
      <c r="GX85" s="74"/>
      <c r="GY85" s="74"/>
      <c r="GZ85" s="74"/>
      <c r="HA85" s="74"/>
      <c r="HB85" s="74"/>
      <c r="HC85" s="74"/>
      <c r="HD85" s="74"/>
      <c r="HE85" s="74"/>
      <c r="HF85" s="74"/>
      <c r="HG85" s="74"/>
      <c r="HH85" s="74"/>
      <c r="HI85" s="74"/>
      <c r="HJ85" s="74"/>
      <c r="HK85" s="74"/>
      <c r="HL85" s="74"/>
      <c r="HM85" s="74"/>
      <c r="HN85" s="74"/>
      <c r="HO85" s="74"/>
      <c r="HP85" s="74"/>
      <c r="HQ85" s="74"/>
      <c r="HR85" s="74"/>
      <c r="HS85" s="74"/>
      <c r="HT85" s="74"/>
      <c r="HU85" s="74"/>
      <c r="HV85" s="74"/>
      <c r="HW85" s="74"/>
      <c r="HX85" s="74"/>
      <c r="HY85" s="74"/>
      <c r="HZ85" s="74"/>
      <c r="IA85" s="74"/>
      <c r="IB85" s="74"/>
      <c r="IC85" s="74"/>
      <c r="ID85" s="74"/>
      <c r="IE85" s="74"/>
      <c r="IF85" s="74"/>
      <c r="IG85" s="74"/>
      <c r="IH85" s="74"/>
      <c r="II85" s="74"/>
      <c r="IJ85" s="74"/>
      <c r="IK85" s="74"/>
      <c r="IL85" s="74"/>
      <c r="IM85" s="74"/>
      <c r="IN85" s="74"/>
      <c r="IO85" s="74"/>
      <c r="IP85" s="74"/>
      <c r="IQ85" s="74"/>
      <c r="IR85" s="74"/>
      <c r="IS85" s="74"/>
      <c r="IT85" s="74"/>
      <c r="IU85" s="74"/>
    </row>
    <row r="86" spans="1:255" ht="78.75">
      <c r="A86" s="50" t="s">
        <v>238</v>
      </c>
      <c r="B86" s="66" t="s">
        <v>239</v>
      </c>
      <c r="C86" s="49">
        <v>10.1</v>
      </c>
      <c r="D86" s="49">
        <v>11.2</v>
      </c>
      <c r="E86" s="49">
        <v>4.5</v>
      </c>
      <c r="F86" s="49">
        <f t="shared" si="5"/>
        <v>110.89108910891088</v>
      </c>
      <c r="G86" s="49" t="s">
        <v>201</v>
      </c>
      <c r="H86" s="48">
        <f t="shared" si="7"/>
        <v>1.0999999999999996</v>
      </c>
      <c r="I86" s="49">
        <f t="shared" si="4"/>
        <v>6.699999999999999</v>
      </c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  <c r="DT86" s="74"/>
      <c r="DU86" s="74"/>
      <c r="DV86" s="74"/>
      <c r="DW86" s="74"/>
      <c r="DX86" s="74"/>
      <c r="DY86" s="74"/>
      <c r="DZ86" s="74"/>
      <c r="EA86" s="74"/>
      <c r="EB86" s="74"/>
      <c r="EC86" s="74"/>
      <c r="ED86" s="74"/>
      <c r="EE86" s="74"/>
      <c r="EF86" s="74"/>
      <c r="EG86" s="74"/>
      <c r="EH86" s="74"/>
      <c r="EI86" s="74"/>
      <c r="EJ86" s="74"/>
      <c r="EK86" s="74"/>
      <c r="EL86" s="74"/>
      <c r="EM86" s="74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/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M86" s="74"/>
      <c r="GN86" s="74"/>
      <c r="GO86" s="74"/>
      <c r="GP86" s="74"/>
      <c r="GQ86" s="74"/>
      <c r="GR86" s="74"/>
      <c r="GS86" s="74"/>
      <c r="GT86" s="74"/>
      <c r="GU86" s="74"/>
      <c r="GV86" s="74"/>
      <c r="GW86" s="74"/>
      <c r="GX86" s="74"/>
      <c r="GY86" s="74"/>
      <c r="GZ86" s="74"/>
      <c r="HA86" s="74"/>
      <c r="HB86" s="74"/>
      <c r="HC86" s="74"/>
      <c r="HD86" s="74"/>
      <c r="HE86" s="74"/>
      <c r="HF86" s="74"/>
      <c r="HG86" s="74"/>
      <c r="HH86" s="74"/>
      <c r="HI86" s="74"/>
      <c r="HJ86" s="74"/>
      <c r="HK86" s="74"/>
      <c r="HL86" s="74"/>
      <c r="HM86" s="74"/>
      <c r="HN86" s="74"/>
      <c r="HO86" s="74"/>
      <c r="HP86" s="74"/>
      <c r="HQ86" s="74"/>
      <c r="HR86" s="74"/>
      <c r="HS86" s="74"/>
      <c r="HT86" s="74"/>
      <c r="HU86" s="74"/>
      <c r="HV86" s="74"/>
      <c r="HW86" s="74"/>
      <c r="HX86" s="74"/>
      <c r="HY86" s="74"/>
      <c r="HZ86" s="74"/>
      <c r="IA86" s="74"/>
      <c r="IB86" s="74"/>
      <c r="IC86" s="74"/>
      <c r="ID86" s="74"/>
      <c r="IE86" s="74"/>
      <c r="IF86" s="74"/>
      <c r="IG86" s="74"/>
      <c r="IH86" s="74"/>
      <c r="II86" s="74"/>
      <c r="IJ86" s="74"/>
      <c r="IK86" s="74"/>
      <c r="IL86" s="74"/>
      <c r="IM86" s="74"/>
      <c r="IN86" s="74"/>
      <c r="IO86" s="74"/>
      <c r="IP86" s="74"/>
      <c r="IQ86" s="74"/>
      <c r="IR86" s="74"/>
      <c r="IS86" s="74"/>
      <c r="IT86" s="74"/>
      <c r="IU86" s="74"/>
    </row>
    <row r="87" spans="1:255" ht="126">
      <c r="A87" s="40" t="s">
        <v>240</v>
      </c>
      <c r="B87" s="47" t="s">
        <v>241</v>
      </c>
      <c r="C87" s="49">
        <v>0</v>
      </c>
      <c r="D87" s="49">
        <v>0</v>
      </c>
      <c r="E87" s="49">
        <v>1</v>
      </c>
      <c r="F87" s="49" t="s">
        <v>23</v>
      </c>
      <c r="G87" s="49">
        <f t="shared" si="6"/>
        <v>0</v>
      </c>
      <c r="H87" s="48">
        <f t="shared" si="7"/>
        <v>0</v>
      </c>
      <c r="I87" s="49">
        <f t="shared" si="4"/>
        <v>-1</v>
      </c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4"/>
      <c r="DP87" s="74"/>
      <c r="DQ87" s="74"/>
      <c r="DR87" s="74"/>
      <c r="DS87" s="74"/>
      <c r="DT87" s="74"/>
      <c r="DU87" s="74"/>
      <c r="DV87" s="74"/>
      <c r="DW87" s="74"/>
      <c r="DX87" s="74"/>
      <c r="DY87" s="74"/>
      <c r="DZ87" s="74"/>
      <c r="EA87" s="74"/>
      <c r="EB87" s="74"/>
      <c r="EC87" s="74"/>
      <c r="ED87" s="74"/>
      <c r="EE87" s="74"/>
      <c r="EF87" s="74"/>
      <c r="EG87" s="74"/>
      <c r="EH87" s="74"/>
      <c r="EI87" s="74"/>
      <c r="EJ87" s="74"/>
      <c r="EK87" s="74"/>
      <c r="EL87" s="74"/>
      <c r="EM87" s="74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/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M87" s="74"/>
      <c r="GN87" s="74"/>
      <c r="GO87" s="74"/>
      <c r="GP87" s="74"/>
      <c r="GQ87" s="74"/>
      <c r="GR87" s="74"/>
      <c r="GS87" s="74"/>
      <c r="GT87" s="74"/>
      <c r="GU87" s="74"/>
      <c r="GV87" s="74"/>
      <c r="GW87" s="74"/>
      <c r="GX87" s="74"/>
      <c r="GY87" s="74"/>
      <c r="GZ87" s="74"/>
      <c r="HA87" s="74"/>
      <c r="HB87" s="74"/>
      <c r="HC87" s="74"/>
      <c r="HD87" s="74"/>
      <c r="HE87" s="74"/>
      <c r="HF87" s="74"/>
      <c r="HG87" s="74"/>
      <c r="HH87" s="74"/>
      <c r="HI87" s="74"/>
      <c r="HJ87" s="74"/>
      <c r="HK87" s="74"/>
      <c r="HL87" s="74"/>
      <c r="HM87" s="74"/>
      <c r="HN87" s="74"/>
      <c r="HO87" s="74"/>
      <c r="HP87" s="74"/>
      <c r="HQ87" s="74"/>
      <c r="HR87" s="74"/>
      <c r="HS87" s="74"/>
      <c r="HT87" s="74"/>
      <c r="HU87" s="74"/>
      <c r="HV87" s="74"/>
      <c r="HW87" s="74"/>
      <c r="HX87" s="74"/>
      <c r="HY87" s="74"/>
      <c r="HZ87" s="74"/>
      <c r="IA87" s="74"/>
      <c r="IB87" s="74"/>
      <c r="IC87" s="74"/>
      <c r="ID87" s="74"/>
      <c r="IE87" s="74"/>
      <c r="IF87" s="74"/>
      <c r="IG87" s="74"/>
      <c r="IH87" s="74"/>
      <c r="II87" s="74"/>
      <c r="IJ87" s="74"/>
      <c r="IK87" s="74"/>
      <c r="IL87" s="74"/>
      <c r="IM87" s="74"/>
      <c r="IN87" s="74"/>
      <c r="IO87" s="74"/>
      <c r="IP87" s="74"/>
      <c r="IQ87" s="74"/>
      <c r="IR87" s="74"/>
      <c r="IS87" s="74"/>
      <c r="IT87" s="74"/>
      <c r="IU87" s="74"/>
    </row>
    <row r="88" spans="1:255" ht="78.75">
      <c r="A88" s="40" t="s">
        <v>242</v>
      </c>
      <c r="B88" s="47" t="s">
        <v>243</v>
      </c>
      <c r="C88" s="49">
        <v>351.2</v>
      </c>
      <c r="D88" s="49">
        <v>601.2</v>
      </c>
      <c r="E88" s="49">
        <v>373.3</v>
      </c>
      <c r="F88" s="49">
        <f t="shared" si="5"/>
        <v>171.18451025056947</v>
      </c>
      <c r="G88" s="49">
        <f t="shared" si="6"/>
        <v>161.0500937583713</v>
      </c>
      <c r="H88" s="48">
        <f t="shared" si="7"/>
        <v>250.00000000000006</v>
      </c>
      <c r="I88" s="49">
        <f t="shared" si="4"/>
        <v>227.90000000000003</v>
      </c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74"/>
      <c r="DI88" s="74"/>
      <c r="DJ88" s="74"/>
      <c r="DK88" s="74"/>
      <c r="DL88" s="74"/>
      <c r="DM88" s="74"/>
      <c r="DN88" s="74"/>
      <c r="DO88" s="74"/>
      <c r="DP88" s="74"/>
      <c r="DQ88" s="74"/>
      <c r="DR88" s="74"/>
      <c r="DS88" s="74"/>
      <c r="DT88" s="74"/>
      <c r="DU88" s="74"/>
      <c r="DV88" s="74"/>
      <c r="DW88" s="74"/>
      <c r="DX88" s="74"/>
      <c r="DY88" s="74"/>
      <c r="DZ88" s="74"/>
      <c r="EA88" s="74"/>
      <c r="EB88" s="74"/>
      <c r="EC88" s="74"/>
      <c r="ED88" s="74"/>
      <c r="EE88" s="74"/>
      <c r="EF88" s="74"/>
      <c r="EG88" s="74"/>
      <c r="EH88" s="74"/>
      <c r="EI88" s="74"/>
      <c r="EJ88" s="74"/>
      <c r="EK88" s="74"/>
      <c r="EL88" s="74"/>
      <c r="EM88" s="74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/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M88" s="74"/>
      <c r="GN88" s="74"/>
      <c r="GO88" s="74"/>
      <c r="GP88" s="74"/>
      <c r="GQ88" s="74"/>
      <c r="GR88" s="74"/>
      <c r="GS88" s="74"/>
      <c r="GT88" s="74"/>
      <c r="GU88" s="74"/>
      <c r="GV88" s="74"/>
      <c r="GW88" s="74"/>
      <c r="GX88" s="74"/>
      <c r="GY88" s="74"/>
      <c r="GZ88" s="74"/>
      <c r="HA88" s="74"/>
      <c r="HB88" s="74"/>
      <c r="HC88" s="74"/>
      <c r="HD88" s="74"/>
      <c r="HE88" s="74"/>
      <c r="HF88" s="74"/>
      <c r="HG88" s="74"/>
      <c r="HH88" s="74"/>
      <c r="HI88" s="74"/>
      <c r="HJ88" s="74"/>
      <c r="HK88" s="74"/>
      <c r="HL88" s="74"/>
      <c r="HM88" s="74"/>
      <c r="HN88" s="74"/>
      <c r="HO88" s="74"/>
      <c r="HP88" s="74"/>
      <c r="HQ88" s="74"/>
      <c r="HR88" s="74"/>
      <c r="HS88" s="74"/>
      <c r="HT88" s="74"/>
      <c r="HU88" s="74"/>
      <c r="HV88" s="74"/>
      <c r="HW88" s="74"/>
      <c r="HX88" s="74"/>
      <c r="HY88" s="74"/>
      <c r="HZ88" s="74"/>
      <c r="IA88" s="74"/>
      <c r="IB88" s="74"/>
      <c r="IC88" s="74"/>
      <c r="ID88" s="74"/>
      <c r="IE88" s="74"/>
      <c r="IF88" s="74"/>
      <c r="IG88" s="74"/>
      <c r="IH88" s="74"/>
      <c r="II88" s="74"/>
      <c r="IJ88" s="74"/>
      <c r="IK88" s="74"/>
      <c r="IL88" s="74"/>
      <c r="IM88" s="74"/>
      <c r="IN88" s="74"/>
      <c r="IO88" s="74"/>
      <c r="IP88" s="74"/>
      <c r="IQ88" s="74"/>
      <c r="IR88" s="74"/>
      <c r="IS88" s="74"/>
      <c r="IT88" s="74"/>
      <c r="IU88" s="74"/>
    </row>
    <row r="89" spans="1:255" ht="94.5">
      <c r="A89" s="40" t="s">
        <v>244</v>
      </c>
      <c r="B89" s="47" t="s">
        <v>245</v>
      </c>
      <c r="C89" s="49">
        <v>716</v>
      </c>
      <c r="D89" s="49">
        <v>748.8</v>
      </c>
      <c r="E89" s="49">
        <v>294.1</v>
      </c>
      <c r="F89" s="49">
        <f t="shared" si="5"/>
        <v>104.58100558659218</v>
      </c>
      <c r="G89" s="49" t="s">
        <v>201</v>
      </c>
      <c r="H89" s="48">
        <f t="shared" si="7"/>
        <v>32.799999999999955</v>
      </c>
      <c r="I89" s="49">
        <f t="shared" si="4"/>
        <v>454.69999999999993</v>
      </c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4"/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  <c r="DQ89" s="74"/>
      <c r="DR89" s="74"/>
      <c r="DS89" s="74"/>
      <c r="DT89" s="74"/>
      <c r="DU89" s="74"/>
      <c r="DV89" s="74"/>
      <c r="DW89" s="74"/>
      <c r="DX89" s="74"/>
      <c r="DY89" s="74"/>
      <c r="DZ89" s="74"/>
      <c r="EA89" s="74"/>
      <c r="EB89" s="74"/>
      <c r="EC89" s="74"/>
      <c r="ED89" s="74"/>
      <c r="EE89" s="74"/>
      <c r="EF89" s="74"/>
      <c r="EG89" s="74"/>
      <c r="EH89" s="74"/>
      <c r="EI89" s="74"/>
      <c r="EJ89" s="74"/>
      <c r="EK89" s="74"/>
      <c r="EL89" s="74"/>
      <c r="EM89" s="74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/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M89" s="74"/>
      <c r="GN89" s="74"/>
      <c r="GO89" s="74"/>
      <c r="GP89" s="74"/>
      <c r="GQ89" s="74"/>
      <c r="GR89" s="74"/>
      <c r="GS89" s="74"/>
      <c r="GT89" s="74"/>
      <c r="GU89" s="74"/>
      <c r="GV89" s="74"/>
      <c r="GW89" s="74"/>
      <c r="GX89" s="74"/>
      <c r="GY89" s="74"/>
      <c r="GZ89" s="74"/>
      <c r="HA89" s="74"/>
      <c r="HB89" s="74"/>
      <c r="HC89" s="74"/>
      <c r="HD89" s="74"/>
      <c r="HE89" s="74"/>
      <c r="HF89" s="74"/>
      <c r="HG89" s="74"/>
      <c r="HH89" s="74"/>
      <c r="HI89" s="74"/>
      <c r="HJ89" s="74"/>
      <c r="HK89" s="74"/>
      <c r="HL89" s="74"/>
      <c r="HM89" s="74"/>
      <c r="HN89" s="74"/>
      <c r="HO89" s="74"/>
      <c r="HP89" s="74"/>
      <c r="HQ89" s="74"/>
      <c r="HR89" s="74"/>
      <c r="HS89" s="74"/>
      <c r="HT89" s="74"/>
      <c r="HU89" s="74"/>
      <c r="HV89" s="74"/>
      <c r="HW89" s="74"/>
      <c r="HX89" s="74"/>
      <c r="HY89" s="74"/>
      <c r="HZ89" s="74"/>
      <c r="IA89" s="74"/>
      <c r="IB89" s="74"/>
      <c r="IC89" s="74"/>
      <c r="ID89" s="74"/>
      <c r="IE89" s="74"/>
      <c r="IF89" s="74"/>
      <c r="IG89" s="74"/>
      <c r="IH89" s="74"/>
      <c r="II89" s="74"/>
      <c r="IJ89" s="74"/>
      <c r="IK89" s="74"/>
      <c r="IL89" s="74"/>
      <c r="IM89" s="74"/>
      <c r="IN89" s="74"/>
      <c r="IO89" s="74"/>
      <c r="IP89" s="74"/>
      <c r="IQ89" s="74"/>
      <c r="IR89" s="74"/>
      <c r="IS89" s="74"/>
      <c r="IT89" s="74"/>
      <c r="IU89" s="74"/>
    </row>
    <row r="90" spans="1:255" ht="47.25">
      <c r="A90" s="40" t="s">
        <v>246</v>
      </c>
      <c r="B90" s="47" t="s">
        <v>247</v>
      </c>
      <c r="C90" s="49">
        <v>76.1</v>
      </c>
      <c r="D90" s="49">
        <v>81.1</v>
      </c>
      <c r="E90" s="49">
        <v>88.8</v>
      </c>
      <c r="F90" s="49">
        <f t="shared" si="5"/>
        <v>106.57030223390277</v>
      </c>
      <c r="G90" s="49">
        <f t="shared" si="6"/>
        <v>91.32882882882882</v>
      </c>
      <c r="H90" s="48">
        <f t="shared" si="7"/>
        <v>5</v>
      </c>
      <c r="I90" s="49">
        <f t="shared" si="4"/>
        <v>-7.700000000000003</v>
      </c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  <c r="DQ90" s="74"/>
      <c r="DR90" s="74"/>
      <c r="DS90" s="74"/>
      <c r="DT90" s="74"/>
      <c r="DU90" s="74"/>
      <c r="DV90" s="74"/>
      <c r="DW90" s="74"/>
      <c r="DX90" s="74"/>
      <c r="DY90" s="74"/>
      <c r="DZ90" s="74"/>
      <c r="EA90" s="74"/>
      <c r="EB90" s="74"/>
      <c r="EC90" s="74"/>
      <c r="ED90" s="74"/>
      <c r="EE90" s="74"/>
      <c r="EF90" s="74"/>
      <c r="EG90" s="74"/>
      <c r="EH90" s="74"/>
      <c r="EI90" s="74"/>
      <c r="EJ90" s="74"/>
      <c r="EK90" s="74"/>
      <c r="EL90" s="74"/>
      <c r="EM90" s="74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/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M90" s="74"/>
      <c r="GN90" s="74"/>
      <c r="GO90" s="74"/>
      <c r="GP90" s="74"/>
      <c r="GQ90" s="74"/>
      <c r="GR90" s="74"/>
      <c r="GS90" s="74"/>
      <c r="GT90" s="74"/>
      <c r="GU90" s="74"/>
      <c r="GV90" s="74"/>
      <c r="GW90" s="74"/>
      <c r="GX90" s="74"/>
      <c r="GY90" s="74"/>
      <c r="GZ90" s="74"/>
      <c r="HA90" s="74"/>
      <c r="HB90" s="74"/>
      <c r="HC90" s="74"/>
      <c r="HD90" s="74"/>
      <c r="HE90" s="74"/>
      <c r="HF90" s="74"/>
      <c r="HG90" s="74"/>
      <c r="HH90" s="74"/>
      <c r="HI90" s="74"/>
      <c r="HJ90" s="74"/>
      <c r="HK90" s="74"/>
      <c r="HL90" s="74"/>
      <c r="HM90" s="74"/>
      <c r="HN90" s="74"/>
      <c r="HO90" s="74"/>
      <c r="HP90" s="74"/>
      <c r="HQ90" s="74"/>
      <c r="HR90" s="74"/>
      <c r="HS90" s="74"/>
      <c r="HT90" s="74"/>
      <c r="HU90" s="74"/>
      <c r="HV90" s="74"/>
      <c r="HW90" s="74"/>
      <c r="HX90" s="74"/>
      <c r="HY90" s="74"/>
      <c r="HZ90" s="74"/>
      <c r="IA90" s="74"/>
      <c r="IB90" s="74"/>
      <c r="IC90" s="74"/>
      <c r="ID90" s="74"/>
      <c r="IE90" s="74"/>
      <c r="IF90" s="74"/>
      <c r="IG90" s="74"/>
      <c r="IH90" s="74"/>
      <c r="II90" s="74"/>
      <c r="IJ90" s="74"/>
      <c r="IK90" s="74"/>
      <c r="IL90" s="74"/>
      <c r="IM90" s="74"/>
      <c r="IN90" s="74"/>
      <c r="IO90" s="74"/>
      <c r="IP90" s="74"/>
      <c r="IQ90" s="74"/>
      <c r="IR90" s="74"/>
      <c r="IS90" s="74"/>
      <c r="IT90" s="74"/>
      <c r="IU90" s="74"/>
    </row>
    <row r="91" spans="1:255" ht="78.75">
      <c r="A91" s="40" t="s">
        <v>248</v>
      </c>
      <c r="B91" s="47" t="s">
        <v>249</v>
      </c>
      <c r="C91" s="49">
        <v>961.4</v>
      </c>
      <c r="D91" s="49">
        <v>1239.7</v>
      </c>
      <c r="E91" s="49">
        <v>616.9</v>
      </c>
      <c r="F91" s="49">
        <f t="shared" si="5"/>
        <v>128.94736842105263</v>
      </c>
      <c r="G91" s="49" t="s">
        <v>250</v>
      </c>
      <c r="H91" s="48">
        <f t="shared" si="7"/>
        <v>278.30000000000007</v>
      </c>
      <c r="I91" s="49">
        <f t="shared" si="4"/>
        <v>622.8000000000001</v>
      </c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/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  <c r="DQ91" s="74"/>
      <c r="DR91" s="74"/>
      <c r="DS91" s="74"/>
      <c r="DT91" s="74"/>
      <c r="DU91" s="74"/>
      <c r="DV91" s="74"/>
      <c r="DW91" s="74"/>
      <c r="DX91" s="74"/>
      <c r="DY91" s="74"/>
      <c r="DZ91" s="74"/>
      <c r="EA91" s="74"/>
      <c r="EB91" s="74"/>
      <c r="EC91" s="74"/>
      <c r="ED91" s="74"/>
      <c r="EE91" s="74"/>
      <c r="EF91" s="74"/>
      <c r="EG91" s="74"/>
      <c r="EH91" s="74"/>
      <c r="EI91" s="74"/>
      <c r="EJ91" s="74"/>
      <c r="EK91" s="74"/>
      <c r="EL91" s="74"/>
      <c r="EM91" s="74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/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M91" s="74"/>
      <c r="GN91" s="74"/>
      <c r="GO91" s="74"/>
      <c r="GP91" s="74"/>
      <c r="GQ91" s="74"/>
      <c r="GR91" s="74"/>
      <c r="GS91" s="74"/>
      <c r="GT91" s="74"/>
      <c r="GU91" s="74"/>
      <c r="GV91" s="74"/>
      <c r="GW91" s="74"/>
      <c r="GX91" s="74"/>
      <c r="GY91" s="74"/>
      <c r="GZ91" s="74"/>
      <c r="HA91" s="74"/>
      <c r="HB91" s="74"/>
      <c r="HC91" s="74"/>
      <c r="HD91" s="74"/>
      <c r="HE91" s="74"/>
      <c r="HF91" s="74"/>
      <c r="HG91" s="74"/>
      <c r="HH91" s="74"/>
      <c r="HI91" s="74"/>
      <c r="HJ91" s="74"/>
      <c r="HK91" s="74"/>
      <c r="HL91" s="74"/>
      <c r="HM91" s="74"/>
      <c r="HN91" s="74"/>
      <c r="HO91" s="74"/>
      <c r="HP91" s="74"/>
      <c r="HQ91" s="74"/>
      <c r="HR91" s="74"/>
      <c r="HS91" s="74"/>
      <c r="HT91" s="74"/>
      <c r="HU91" s="74"/>
      <c r="HV91" s="74"/>
      <c r="HW91" s="74"/>
      <c r="HX91" s="74"/>
      <c r="HY91" s="74"/>
      <c r="HZ91" s="74"/>
      <c r="IA91" s="74"/>
      <c r="IB91" s="74"/>
      <c r="IC91" s="74"/>
      <c r="ID91" s="74"/>
      <c r="IE91" s="74"/>
      <c r="IF91" s="74"/>
      <c r="IG91" s="74"/>
      <c r="IH91" s="74"/>
      <c r="II91" s="74"/>
      <c r="IJ91" s="74"/>
      <c r="IK91" s="74"/>
      <c r="IL91" s="74"/>
      <c r="IM91" s="74"/>
      <c r="IN91" s="74"/>
      <c r="IO91" s="74"/>
      <c r="IP91" s="74"/>
      <c r="IQ91" s="74"/>
      <c r="IR91" s="74"/>
      <c r="IS91" s="74"/>
      <c r="IT91" s="74"/>
      <c r="IU91" s="74"/>
    </row>
    <row r="92" spans="1:255" ht="78.75">
      <c r="A92" s="50" t="s">
        <v>251</v>
      </c>
      <c r="B92" s="47" t="s">
        <v>252</v>
      </c>
      <c r="C92" s="49">
        <v>7343.5</v>
      </c>
      <c r="D92" s="49">
        <v>7526</v>
      </c>
      <c r="E92" s="49">
        <v>3132.4</v>
      </c>
      <c r="F92" s="49">
        <f t="shared" si="5"/>
        <v>102.48519098522505</v>
      </c>
      <c r="G92" s="49" t="s">
        <v>161</v>
      </c>
      <c r="H92" s="48">
        <f t="shared" si="7"/>
        <v>182.5</v>
      </c>
      <c r="I92" s="49">
        <f t="shared" si="4"/>
        <v>4393.6</v>
      </c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/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/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M92" s="74"/>
      <c r="GN92" s="74"/>
      <c r="GO92" s="74"/>
      <c r="GP92" s="74"/>
      <c r="GQ92" s="74"/>
      <c r="GR92" s="74"/>
      <c r="GS92" s="74"/>
      <c r="GT92" s="74"/>
      <c r="GU92" s="74"/>
      <c r="GV92" s="74"/>
      <c r="GW92" s="74"/>
      <c r="GX92" s="74"/>
      <c r="GY92" s="74"/>
      <c r="GZ92" s="74"/>
      <c r="HA92" s="74"/>
      <c r="HB92" s="74"/>
      <c r="HC92" s="74"/>
      <c r="HD92" s="74"/>
      <c r="HE92" s="74"/>
      <c r="HF92" s="74"/>
      <c r="HG92" s="74"/>
      <c r="HH92" s="74"/>
      <c r="HI92" s="74"/>
      <c r="HJ92" s="74"/>
      <c r="HK92" s="74"/>
      <c r="HL92" s="74"/>
      <c r="HM92" s="74"/>
      <c r="HN92" s="74"/>
      <c r="HO92" s="74"/>
      <c r="HP92" s="74"/>
      <c r="HQ92" s="74"/>
      <c r="HR92" s="74"/>
      <c r="HS92" s="74"/>
      <c r="HT92" s="74"/>
      <c r="HU92" s="74"/>
      <c r="HV92" s="74"/>
      <c r="HW92" s="74"/>
      <c r="HX92" s="74"/>
      <c r="HY92" s="74"/>
      <c r="HZ92" s="74"/>
      <c r="IA92" s="74"/>
      <c r="IB92" s="74"/>
      <c r="IC92" s="74"/>
      <c r="ID92" s="74"/>
      <c r="IE92" s="74"/>
      <c r="IF92" s="74"/>
      <c r="IG92" s="74"/>
      <c r="IH92" s="74"/>
      <c r="II92" s="74"/>
      <c r="IJ92" s="74"/>
      <c r="IK92" s="74"/>
      <c r="IL92" s="74"/>
      <c r="IM92" s="74"/>
      <c r="IN92" s="74"/>
      <c r="IO92" s="74"/>
      <c r="IP92" s="74"/>
      <c r="IQ92" s="74"/>
      <c r="IR92" s="74"/>
      <c r="IS92" s="74"/>
      <c r="IT92" s="74"/>
      <c r="IU92" s="74"/>
    </row>
    <row r="93" spans="1:255" ht="47.25">
      <c r="A93" s="50" t="s">
        <v>253</v>
      </c>
      <c r="B93" s="47" t="s">
        <v>254</v>
      </c>
      <c r="C93" s="49">
        <v>25.4</v>
      </c>
      <c r="D93" s="49">
        <v>25.4</v>
      </c>
      <c r="E93" s="49">
        <v>210.4</v>
      </c>
      <c r="F93" s="49">
        <f t="shared" si="5"/>
        <v>100</v>
      </c>
      <c r="G93" s="49">
        <f t="shared" si="6"/>
        <v>12.072243346007603</v>
      </c>
      <c r="H93" s="48">
        <f t="shared" si="7"/>
        <v>0</v>
      </c>
      <c r="I93" s="49">
        <f t="shared" si="4"/>
        <v>-185</v>
      </c>
      <c r="J93" s="75"/>
      <c r="K93" s="76"/>
      <c r="L93" s="75"/>
      <c r="M93" s="76"/>
      <c r="N93" s="75"/>
      <c r="O93" s="76"/>
      <c r="P93" s="75"/>
      <c r="Q93" s="76"/>
      <c r="R93" s="75"/>
      <c r="S93" s="76"/>
      <c r="T93" s="75"/>
      <c r="U93" s="76"/>
      <c r="V93" s="75"/>
      <c r="W93" s="76"/>
      <c r="X93" s="75"/>
      <c r="Y93" s="76"/>
      <c r="Z93" s="75"/>
      <c r="AA93" s="76"/>
      <c r="AB93" s="75"/>
      <c r="AC93" s="76"/>
      <c r="AD93" s="75"/>
      <c r="AE93" s="76"/>
      <c r="AF93" s="75"/>
      <c r="AG93" s="76"/>
      <c r="AH93" s="75"/>
      <c r="AI93" s="76"/>
      <c r="AJ93" s="75"/>
      <c r="AK93" s="76"/>
      <c r="AL93" s="75"/>
      <c r="AM93" s="76"/>
      <c r="AN93" s="75"/>
      <c r="AO93" s="76"/>
      <c r="AP93" s="75"/>
      <c r="AQ93" s="76"/>
      <c r="AR93" s="75"/>
      <c r="AS93" s="76"/>
      <c r="AT93" s="75"/>
      <c r="AU93" s="76"/>
      <c r="AV93" s="75"/>
      <c r="AW93" s="76"/>
      <c r="AX93" s="75"/>
      <c r="AY93" s="76"/>
      <c r="AZ93" s="75"/>
      <c r="BA93" s="76"/>
      <c r="BB93" s="75"/>
      <c r="BC93" s="76"/>
      <c r="BD93" s="75"/>
      <c r="BE93" s="76"/>
      <c r="BF93" s="75"/>
      <c r="BG93" s="76"/>
      <c r="BH93" s="75"/>
      <c r="BI93" s="76"/>
      <c r="BJ93" s="75"/>
      <c r="BK93" s="76"/>
      <c r="BL93" s="75"/>
      <c r="BM93" s="76"/>
      <c r="BN93" s="75"/>
      <c r="BO93" s="76"/>
      <c r="BP93" s="75"/>
      <c r="BQ93" s="76"/>
      <c r="BR93" s="75"/>
      <c r="BS93" s="76"/>
      <c r="BT93" s="75"/>
      <c r="BU93" s="76"/>
      <c r="BV93" s="75"/>
      <c r="BW93" s="76"/>
      <c r="BX93" s="75"/>
      <c r="BY93" s="76"/>
      <c r="BZ93" s="75"/>
      <c r="CA93" s="76"/>
      <c r="CB93" s="75"/>
      <c r="CC93" s="76"/>
      <c r="CD93" s="75"/>
      <c r="CE93" s="76"/>
      <c r="CF93" s="75"/>
      <c r="CG93" s="76"/>
      <c r="CH93" s="75"/>
      <c r="CI93" s="76"/>
      <c r="CJ93" s="75"/>
      <c r="CK93" s="76"/>
      <c r="CL93" s="75"/>
      <c r="CM93" s="76"/>
      <c r="CN93" s="75"/>
      <c r="CO93" s="76"/>
      <c r="CP93" s="75"/>
      <c r="CQ93" s="76"/>
      <c r="CR93" s="75"/>
      <c r="CS93" s="76"/>
      <c r="CT93" s="75"/>
      <c r="CU93" s="76"/>
      <c r="CV93" s="75"/>
      <c r="CW93" s="76"/>
      <c r="CX93" s="75"/>
      <c r="CY93" s="76"/>
      <c r="CZ93" s="75"/>
      <c r="DA93" s="76"/>
      <c r="DB93" s="75"/>
      <c r="DC93" s="76"/>
      <c r="DD93" s="75"/>
      <c r="DE93" s="76"/>
      <c r="DF93" s="75"/>
      <c r="DG93" s="76"/>
      <c r="DH93" s="75"/>
      <c r="DI93" s="76"/>
      <c r="DJ93" s="75"/>
      <c r="DK93" s="76"/>
      <c r="DL93" s="75"/>
      <c r="DM93" s="76"/>
      <c r="DN93" s="75"/>
      <c r="DO93" s="76"/>
      <c r="DP93" s="75"/>
      <c r="DQ93" s="76"/>
      <c r="DR93" s="75"/>
      <c r="DS93" s="76"/>
      <c r="DT93" s="75"/>
      <c r="DU93" s="76"/>
      <c r="DV93" s="75"/>
      <c r="DW93" s="76"/>
      <c r="DX93" s="75"/>
      <c r="DY93" s="76"/>
      <c r="DZ93" s="75"/>
      <c r="EA93" s="76"/>
      <c r="EB93" s="75"/>
      <c r="EC93" s="76"/>
      <c r="ED93" s="75"/>
      <c r="EE93" s="76"/>
      <c r="EF93" s="75"/>
      <c r="EG93" s="76"/>
      <c r="EH93" s="75"/>
      <c r="EI93" s="76"/>
      <c r="EJ93" s="75"/>
      <c r="EK93" s="76"/>
      <c r="EL93" s="75"/>
      <c r="EM93" s="76"/>
      <c r="EN93" s="75"/>
      <c r="EO93" s="76"/>
      <c r="EP93" s="75"/>
      <c r="EQ93" s="76"/>
      <c r="ER93" s="75"/>
      <c r="ES93" s="76"/>
      <c r="ET93" s="75"/>
      <c r="EU93" s="76"/>
      <c r="EV93" s="75"/>
      <c r="EW93" s="76"/>
      <c r="EX93" s="75"/>
      <c r="EY93" s="76"/>
      <c r="EZ93" s="75"/>
      <c r="FA93" s="76"/>
      <c r="FB93" s="75"/>
      <c r="FC93" s="76"/>
      <c r="FD93" s="75"/>
      <c r="FE93" s="76"/>
      <c r="FF93" s="75"/>
      <c r="FG93" s="76"/>
      <c r="FH93" s="75"/>
      <c r="FI93" s="76"/>
      <c r="FJ93" s="75"/>
      <c r="FK93" s="76"/>
      <c r="FL93" s="75"/>
      <c r="FM93" s="76"/>
      <c r="FN93" s="75"/>
      <c r="FO93" s="76"/>
      <c r="FP93" s="75"/>
      <c r="FQ93" s="76"/>
      <c r="FR93" s="75"/>
      <c r="FS93" s="76"/>
      <c r="FT93" s="75"/>
      <c r="FU93" s="76"/>
      <c r="FV93" s="75"/>
      <c r="FW93" s="76"/>
      <c r="FX93" s="75"/>
      <c r="FY93" s="76"/>
      <c r="FZ93" s="75"/>
      <c r="GA93" s="76"/>
      <c r="GB93" s="75"/>
      <c r="GC93" s="76"/>
      <c r="GD93" s="75"/>
      <c r="GE93" s="76"/>
      <c r="GF93" s="75"/>
      <c r="GG93" s="76"/>
      <c r="GH93" s="75"/>
      <c r="GI93" s="76"/>
      <c r="GJ93" s="75"/>
      <c r="GK93" s="76"/>
      <c r="GL93" s="75"/>
      <c r="GM93" s="76"/>
      <c r="GN93" s="75"/>
      <c r="GO93" s="76"/>
      <c r="GP93" s="75"/>
      <c r="GQ93" s="76"/>
      <c r="GR93" s="75"/>
      <c r="GS93" s="76"/>
      <c r="GT93" s="75"/>
      <c r="GU93" s="76"/>
      <c r="GV93" s="75"/>
      <c r="GW93" s="76"/>
      <c r="GX93" s="75"/>
      <c r="GY93" s="76"/>
      <c r="GZ93" s="75"/>
      <c r="HA93" s="76"/>
      <c r="HB93" s="75"/>
      <c r="HC93" s="76"/>
      <c r="HD93" s="75"/>
      <c r="HE93" s="76"/>
      <c r="HF93" s="75"/>
      <c r="HG93" s="76"/>
      <c r="HH93" s="75"/>
      <c r="HI93" s="76"/>
      <c r="HJ93" s="75"/>
      <c r="HK93" s="76"/>
      <c r="HL93" s="75"/>
      <c r="HM93" s="76"/>
      <c r="HN93" s="75"/>
      <c r="HO93" s="76"/>
      <c r="HP93" s="75"/>
      <c r="HQ93" s="76"/>
      <c r="HR93" s="75"/>
      <c r="HS93" s="76"/>
      <c r="HT93" s="75"/>
      <c r="HU93" s="76"/>
      <c r="HV93" s="75"/>
      <c r="HW93" s="76"/>
      <c r="HX93" s="75"/>
      <c r="HY93" s="76"/>
      <c r="HZ93" s="75"/>
      <c r="IA93" s="76"/>
      <c r="IB93" s="75"/>
      <c r="IC93" s="76"/>
      <c r="ID93" s="75"/>
      <c r="IE93" s="76"/>
      <c r="IF93" s="75"/>
      <c r="IG93" s="76"/>
      <c r="IH93" s="75"/>
      <c r="II93" s="76"/>
      <c r="IJ93" s="75"/>
      <c r="IK93" s="76"/>
      <c r="IL93" s="75"/>
      <c r="IM93" s="76"/>
      <c r="IN93" s="75"/>
      <c r="IO93" s="76"/>
      <c r="IP93" s="75"/>
      <c r="IQ93" s="77"/>
      <c r="IR93" s="77"/>
      <c r="IS93" s="77"/>
      <c r="IT93" s="77"/>
      <c r="IU93" s="77"/>
    </row>
    <row r="94" spans="1:255" ht="31.5">
      <c r="A94" s="50" t="s">
        <v>255</v>
      </c>
      <c r="B94" s="47" t="s">
        <v>256</v>
      </c>
      <c r="C94" s="49">
        <v>135.9</v>
      </c>
      <c r="D94" s="49">
        <v>135.9</v>
      </c>
      <c r="E94" s="49">
        <v>7.3</v>
      </c>
      <c r="F94" s="49">
        <f t="shared" si="5"/>
        <v>100</v>
      </c>
      <c r="G94" s="49" t="s">
        <v>257</v>
      </c>
      <c r="H94" s="48">
        <f t="shared" si="7"/>
        <v>0</v>
      </c>
      <c r="I94" s="49">
        <f t="shared" si="4"/>
        <v>128.6</v>
      </c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74"/>
      <c r="DW94" s="74"/>
      <c r="DX94" s="74"/>
      <c r="DY94" s="74"/>
      <c r="DZ94" s="74"/>
      <c r="EA94" s="74"/>
      <c r="EB94" s="74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/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M94" s="74"/>
      <c r="GN94" s="74"/>
      <c r="GO94" s="74"/>
      <c r="GP94" s="74"/>
      <c r="GQ94" s="74"/>
      <c r="GR94" s="74"/>
      <c r="GS94" s="74"/>
      <c r="GT94" s="74"/>
      <c r="GU94" s="74"/>
      <c r="GV94" s="74"/>
      <c r="GW94" s="74"/>
      <c r="GX94" s="74"/>
      <c r="GY94" s="74"/>
      <c r="GZ94" s="74"/>
      <c r="HA94" s="74"/>
      <c r="HB94" s="74"/>
      <c r="HC94" s="74"/>
      <c r="HD94" s="74"/>
      <c r="HE94" s="74"/>
      <c r="HF94" s="74"/>
      <c r="HG94" s="74"/>
      <c r="HH94" s="74"/>
      <c r="HI94" s="74"/>
      <c r="HJ94" s="74"/>
      <c r="HK94" s="74"/>
      <c r="HL94" s="74"/>
      <c r="HM94" s="74"/>
      <c r="HN94" s="74"/>
      <c r="HO94" s="74"/>
      <c r="HP94" s="74"/>
      <c r="HQ94" s="74"/>
      <c r="HR94" s="74"/>
      <c r="HS94" s="74"/>
      <c r="HT94" s="74"/>
      <c r="HU94" s="74"/>
      <c r="HV94" s="74"/>
      <c r="HW94" s="74"/>
      <c r="HX94" s="74"/>
      <c r="HY94" s="74"/>
      <c r="HZ94" s="74"/>
      <c r="IA94" s="74"/>
      <c r="IB94" s="74"/>
      <c r="IC94" s="74"/>
      <c r="ID94" s="74"/>
      <c r="IE94" s="74"/>
      <c r="IF94" s="74"/>
      <c r="IG94" s="74"/>
      <c r="IH94" s="74"/>
      <c r="II94" s="74"/>
      <c r="IJ94" s="74"/>
      <c r="IK94" s="74"/>
      <c r="IL94" s="74"/>
      <c r="IM94" s="74"/>
      <c r="IN94" s="74"/>
      <c r="IO94" s="74"/>
      <c r="IP94" s="74"/>
      <c r="IQ94" s="74"/>
      <c r="IR94" s="74"/>
      <c r="IS94" s="74"/>
      <c r="IT94" s="74"/>
      <c r="IU94" s="74"/>
    </row>
    <row r="95" spans="1:255" ht="63">
      <c r="A95" s="50" t="s">
        <v>258</v>
      </c>
      <c r="B95" s="47" t="s">
        <v>259</v>
      </c>
      <c r="C95" s="49">
        <v>96.8</v>
      </c>
      <c r="D95" s="49">
        <v>109.7</v>
      </c>
      <c r="E95" s="49">
        <v>84.9</v>
      </c>
      <c r="F95" s="49">
        <f t="shared" si="5"/>
        <v>113.32644628099173</v>
      </c>
      <c r="G95" s="49">
        <f t="shared" si="6"/>
        <v>129.21083627797407</v>
      </c>
      <c r="H95" s="48">
        <f t="shared" si="7"/>
        <v>12.900000000000006</v>
      </c>
      <c r="I95" s="49">
        <f t="shared" si="4"/>
        <v>24.799999999999997</v>
      </c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7"/>
      <c r="CH95" s="77"/>
      <c r="CI95" s="77"/>
      <c r="CJ95" s="77"/>
      <c r="CK95" s="77"/>
      <c r="CL95" s="77"/>
      <c r="CM95" s="77"/>
      <c r="CN95" s="77"/>
      <c r="CO95" s="77"/>
      <c r="CP95" s="77"/>
      <c r="CQ95" s="77"/>
      <c r="CR95" s="77"/>
      <c r="CS95" s="77"/>
      <c r="CT95" s="77"/>
      <c r="CU95" s="77"/>
      <c r="CV95" s="77"/>
      <c r="CW95" s="77"/>
      <c r="CX95" s="77"/>
      <c r="CY95" s="77"/>
      <c r="CZ95" s="77"/>
      <c r="DA95" s="77"/>
      <c r="DB95" s="77"/>
      <c r="DC95" s="77"/>
      <c r="DD95" s="77"/>
      <c r="DE95" s="77"/>
      <c r="DF95" s="77"/>
      <c r="DG95" s="77"/>
      <c r="DH95" s="77"/>
      <c r="DI95" s="77"/>
      <c r="DJ95" s="77"/>
      <c r="DK95" s="77"/>
      <c r="DL95" s="77"/>
      <c r="DM95" s="77"/>
      <c r="DN95" s="77"/>
      <c r="DO95" s="77"/>
      <c r="DP95" s="77"/>
      <c r="DQ95" s="77"/>
      <c r="DR95" s="77"/>
      <c r="DS95" s="77"/>
      <c r="DT95" s="77"/>
      <c r="DU95" s="77"/>
      <c r="DV95" s="77"/>
      <c r="DW95" s="77"/>
      <c r="DX95" s="77"/>
      <c r="DY95" s="77"/>
      <c r="DZ95" s="77"/>
      <c r="EA95" s="77"/>
      <c r="EB95" s="77"/>
      <c r="EC95" s="77"/>
      <c r="ED95" s="77"/>
      <c r="EE95" s="77"/>
      <c r="EF95" s="77"/>
      <c r="EG95" s="77"/>
      <c r="EH95" s="77"/>
      <c r="EI95" s="77"/>
      <c r="EJ95" s="77"/>
      <c r="EK95" s="77"/>
      <c r="EL95" s="77"/>
      <c r="EM95" s="77"/>
      <c r="EN95" s="77"/>
      <c r="EO95" s="77"/>
      <c r="EP95" s="77"/>
      <c r="EQ95" s="77"/>
      <c r="ER95" s="77"/>
      <c r="ES95" s="77"/>
      <c r="ET95" s="77"/>
      <c r="EU95" s="77"/>
      <c r="EV95" s="77"/>
      <c r="EW95" s="77"/>
      <c r="EX95" s="77"/>
      <c r="EY95" s="77"/>
      <c r="EZ95" s="77"/>
      <c r="FA95" s="77"/>
      <c r="FB95" s="77"/>
      <c r="FC95" s="77"/>
      <c r="FD95" s="77"/>
      <c r="FE95" s="77"/>
      <c r="FF95" s="77"/>
      <c r="FG95" s="77"/>
      <c r="FH95" s="77"/>
      <c r="FI95" s="77"/>
      <c r="FJ95" s="77"/>
      <c r="FK95" s="77"/>
      <c r="FL95" s="77"/>
      <c r="FM95" s="77"/>
      <c r="FN95" s="77"/>
      <c r="FO95" s="77"/>
      <c r="FP95" s="77"/>
      <c r="FQ95" s="77"/>
      <c r="FR95" s="77"/>
      <c r="FS95" s="77"/>
      <c r="FT95" s="77"/>
      <c r="FU95" s="77"/>
      <c r="FV95" s="77"/>
      <c r="FW95" s="77"/>
      <c r="FX95" s="77"/>
      <c r="FY95" s="77"/>
      <c r="FZ95" s="77"/>
      <c r="GA95" s="77"/>
      <c r="GB95" s="77"/>
      <c r="GC95" s="77"/>
      <c r="GD95" s="77"/>
      <c r="GE95" s="77"/>
      <c r="GF95" s="77"/>
      <c r="GG95" s="77"/>
      <c r="GH95" s="77"/>
      <c r="GI95" s="77"/>
      <c r="GJ95" s="77"/>
      <c r="GK95" s="77"/>
      <c r="GL95" s="77"/>
      <c r="GM95" s="77"/>
      <c r="GN95" s="77"/>
      <c r="GO95" s="77"/>
      <c r="GP95" s="77"/>
      <c r="GQ95" s="77"/>
      <c r="GR95" s="77"/>
      <c r="GS95" s="77"/>
      <c r="GT95" s="77"/>
      <c r="GU95" s="77"/>
      <c r="GV95" s="77"/>
      <c r="GW95" s="77"/>
      <c r="GX95" s="77"/>
      <c r="GY95" s="77"/>
      <c r="GZ95" s="77"/>
      <c r="HA95" s="77"/>
      <c r="HB95" s="77"/>
      <c r="HC95" s="77"/>
      <c r="HD95" s="77"/>
      <c r="HE95" s="77"/>
      <c r="HF95" s="77"/>
      <c r="HG95" s="77"/>
      <c r="HH95" s="77"/>
      <c r="HI95" s="77"/>
      <c r="HJ95" s="77"/>
      <c r="HK95" s="77"/>
      <c r="HL95" s="77"/>
      <c r="HM95" s="77"/>
      <c r="HN95" s="77"/>
      <c r="HO95" s="77"/>
      <c r="HP95" s="77"/>
      <c r="HQ95" s="77"/>
      <c r="HR95" s="77"/>
      <c r="HS95" s="77"/>
      <c r="HT95" s="77"/>
      <c r="HU95" s="77"/>
      <c r="HV95" s="77"/>
      <c r="HW95" s="77"/>
      <c r="HX95" s="77"/>
      <c r="HY95" s="77"/>
      <c r="HZ95" s="77"/>
      <c r="IA95" s="77"/>
      <c r="IB95" s="77"/>
      <c r="IC95" s="77"/>
      <c r="ID95" s="77"/>
      <c r="IE95" s="77"/>
      <c r="IF95" s="77"/>
      <c r="IG95" s="77"/>
      <c r="IH95" s="77"/>
      <c r="II95" s="77"/>
      <c r="IJ95" s="77"/>
      <c r="IK95" s="77"/>
      <c r="IL95" s="77"/>
      <c r="IM95" s="77"/>
      <c r="IN95" s="77"/>
      <c r="IO95" s="77"/>
      <c r="IP95" s="77"/>
      <c r="IQ95" s="77"/>
      <c r="IR95" s="77"/>
      <c r="IS95" s="77"/>
      <c r="IT95" s="77"/>
      <c r="IU95" s="77"/>
    </row>
    <row r="96" spans="1:255" ht="63">
      <c r="A96" s="40" t="s">
        <v>260</v>
      </c>
      <c r="B96" s="47" t="s">
        <v>261</v>
      </c>
      <c r="C96" s="49">
        <v>221.2</v>
      </c>
      <c r="D96" s="49">
        <v>194.3</v>
      </c>
      <c r="E96" s="49">
        <v>10113.2</v>
      </c>
      <c r="F96" s="49">
        <f t="shared" si="5"/>
        <v>87.83905967450272</v>
      </c>
      <c r="G96" s="49">
        <f t="shared" si="6"/>
        <v>1.9212514337697266</v>
      </c>
      <c r="H96" s="48">
        <f t="shared" si="7"/>
        <v>-26.899999999999977</v>
      </c>
      <c r="I96" s="49">
        <f t="shared" si="4"/>
        <v>-9918.900000000001</v>
      </c>
      <c r="J96" s="75"/>
      <c r="K96" s="76"/>
      <c r="L96" s="75"/>
      <c r="M96" s="76"/>
      <c r="N96" s="75"/>
      <c r="O96" s="76"/>
      <c r="P96" s="75"/>
      <c r="Q96" s="76"/>
      <c r="R96" s="75"/>
      <c r="S96" s="76"/>
      <c r="T96" s="75"/>
      <c r="U96" s="76"/>
      <c r="V96" s="75"/>
      <c r="W96" s="76"/>
      <c r="X96" s="75"/>
      <c r="Y96" s="76"/>
      <c r="Z96" s="75"/>
      <c r="AA96" s="76"/>
      <c r="AB96" s="75"/>
      <c r="AC96" s="76"/>
      <c r="AD96" s="75"/>
      <c r="AE96" s="76"/>
      <c r="AF96" s="75"/>
      <c r="AG96" s="76"/>
      <c r="AH96" s="75"/>
      <c r="AI96" s="76"/>
      <c r="AJ96" s="75"/>
      <c r="AK96" s="76"/>
      <c r="AL96" s="75"/>
      <c r="AM96" s="76"/>
      <c r="AN96" s="75"/>
      <c r="AO96" s="76"/>
      <c r="AP96" s="75"/>
      <c r="AQ96" s="76"/>
      <c r="AR96" s="75"/>
      <c r="AS96" s="76"/>
      <c r="AT96" s="75"/>
      <c r="AU96" s="76"/>
      <c r="AV96" s="75"/>
      <c r="AW96" s="76"/>
      <c r="AX96" s="75"/>
      <c r="AY96" s="76"/>
      <c r="AZ96" s="75"/>
      <c r="BA96" s="76"/>
      <c r="BB96" s="75"/>
      <c r="BC96" s="76"/>
      <c r="BD96" s="75"/>
      <c r="BE96" s="76"/>
      <c r="BF96" s="75"/>
      <c r="BG96" s="76"/>
      <c r="BH96" s="75"/>
      <c r="BI96" s="76"/>
      <c r="BJ96" s="75"/>
      <c r="BK96" s="76"/>
      <c r="BL96" s="75"/>
      <c r="BM96" s="76"/>
      <c r="BN96" s="75"/>
      <c r="BO96" s="76"/>
      <c r="BP96" s="75"/>
      <c r="BQ96" s="76"/>
      <c r="BR96" s="75"/>
      <c r="BS96" s="76"/>
      <c r="BT96" s="75"/>
      <c r="BU96" s="76"/>
      <c r="BV96" s="75"/>
      <c r="BW96" s="76"/>
      <c r="BX96" s="75"/>
      <c r="BY96" s="76"/>
      <c r="BZ96" s="75"/>
      <c r="CA96" s="76"/>
      <c r="CB96" s="75"/>
      <c r="CC96" s="76"/>
      <c r="CD96" s="75"/>
      <c r="CE96" s="76"/>
      <c r="CF96" s="75"/>
      <c r="CG96" s="76"/>
      <c r="CH96" s="75"/>
      <c r="CI96" s="76"/>
      <c r="CJ96" s="75"/>
      <c r="CK96" s="76"/>
      <c r="CL96" s="75"/>
      <c r="CM96" s="76"/>
      <c r="CN96" s="75"/>
      <c r="CO96" s="76"/>
      <c r="CP96" s="75"/>
      <c r="CQ96" s="76"/>
      <c r="CR96" s="75"/>
      <c r="CS96" s="76"/>
      <c r="CT96" s="75"/>
      <c r="CU96" s="76"/>
      <c r="CV96" s="75"/>
      <c r="CW96" s="76"/>
      <c r="CX96" s="75"/>
      <c r="CY96" s="76"/>
      <c r="CZ96" s="75"/>
      <c r="DA96" s="76"/>
      <c r="DB96" s="75"/>
      <c r="DC96" s="76"/>
      <c r="DD96" s="75"/>
      <c r="DE96" s="76"/>
      <c r="DF96" s="75"/>
      <c r="DG96" s="76"/>
      <c r="DH96" s="75"/>
      <c r="DI96" s="76"/>
      <c r="DJ96" s="75"/>
      <c r="DK96" s="76"/>
      <c r="DL96" s="75"/>
      <c r="DM96" s="76"/>
      <c r="DN96" s="75"/>
      <c r="DO96" s="76"/>
      <c r="DP96" s="75"/>
      <c r="DQ96" s="76"/>
      <c r="DR96" s="75"/>
      <c r="DS96" s="76"/>
      <c r="DT96" s="75"/>
      <c r="DU96" s="76"/>
      <c r="DV96" s="75"/>
      <c r="DW96" s="76"/>
      <c r="DX96" s="75"/>
      <c r="DY96" s="76"/>
      <c r="DZ96" s="75"/>
      <c r="EA96" s="76"/>
      <c r="EB96" s="75"/>
      <c r="EC96" s="76"/>
      <c r="ED96" s="75"/>
      <c r="EE96" s="76"/>
      <c r="EF96" s="75"/>
      <c r="EG96" s="76"/>
      <c r="EH96" s="75"/>
      <c r="EI96" s="76"/>
      <c r="EJ96" s="75"/>
      <c r="EK96" s="76"/>
      <c r="EL96" s="75"/>
      <c r="EM96" s="76"/>
      <c r="EN96" s="75"/>
      <c r="EO96" s="76"/>
      <c r="EP96" s="75"/>
      <c r="EQ96" s="76"/>
      <c r="ER96" s="75"/>
      <c r="ES96" s="76"/>
      <c r="ET96" s="75"/>
      <c r="EU96" s="76"/>
      <c r="EV96" s="75"/>
      <c r="EW96" s="76"/>
      <c r="EX96" s="75"/>
      <c r="EY96" s="76"/>
      <c r="EZ96" s="75"/>
      <c r="FA96" s="76"/>
      <c r="FB96" s="75"/>
      <c r="FC96" s="76"/>
      <c r="FD96" s="75"/>
      <c r="FE96" s="76"/>
      <c r="FF96" s="75"/>
      <c r="FG96" s="76"/>
      <c r="FH96" s="75"/>
      <c r="FI96" s="76"/>
      <c r="FJ96" s="75"/>
      <c r="FK96" s="76"/>
      <c r="FL96" s="75"/>
      <c r="FM96" s="76"/>
      <c r="FN96" s="75"/>
      <c r="FO96" s="76"/>
      <c r="FP96" s="75"/>
      <c r="FQ96" s="76"/>
      <c r="FR96" s="75"/>
      <c r="FS96" s="76"/>
      <c r="FT96" s="75"/>
      <c r="FU96" s="76"/>
      <c r="FV96" s="75"/>
      <c r="FW96" s="76"/>
      <c r="FX96" s="75"/>
      <c r="FY96" s="76"/>
      <c r="FZ96" s="75"/>
      <c r="GA96" s="76"/>
      <c r="GB96" s="75"/>
      <c r="GC96" s="76"/>
      <c r="GD96" s="75"/>
      <c r="GE96" s="76"/>
      <c r="GF96" s="75"/>
      <c r="GG96" s="76"/>
      <c r="GH96" s="75"/>
      <c r="GI96" s="76"/>
      <c r="GJ96" s="75"/>
      <c r="GK96" s="76"/>
      <c r="GL96" s="75"/>
      <c r="GM96" s="76"/>
      <c r="GN96" s="75"/>
      <c r="GO96" s="76"/>
      <c r="GP96" s="75"/>
      <c r="GQ96" s="76"/>
      <c r="GR96" s="75"/>
      <c r="GS96" s="76"/>
      <c r="GT96" s="75"/>
      <c r="GU96" s="76"/>
      <c r="GV96" s="75"/>
      <c r="GW96" s="76"/>
      <c r="GX96" s="75"/>
      <c r="GY96" s="76"/>
      <c r="GZ96" s="75"/>
      <c r="HA96" s="76"/>
      <c r="HB96" s="75"/>
      <c r="HC96" s="76"/>
      <c r="HD96" s="75"/>
      <c r="HE96" s="76"/>
      <c r="HF96" s="75"/>
      <c r="HG96" s="76"/>
      <c r="HH96" s="75"/>
      <c r="HI96" s="76"/>
      <c r="HJ96" s="75"/>
      <c r="HK96" s="76"/>
      <c r="HL96" s="75"/>
      <c r="HM96" s="76"/>
      <c r="HN96" s="75"/>
      <c r="HO96" s="76"/>
      <c r="HP96" s="75"/>
      <c r="HQ96" s="76"/>
      <c r="HR96" s="75"/>
      <c r="HS96" s="76"/>
      <c r="HT96" s="75"/>
      <c r="HU96" s="76"/>
      <c r="HV96" s="75"/>
      <c r="HW96" s="76"/>
      <c r="HX96" s="75"/>
      <c r="HY96" s="76"/>
      <c r="HZ96" s="75"/>
      <c r="IA96" s="76"/>
      <c r="IB96" s="75"/>
      <c r="IC96" s="76"/>
      <c r="ID96" s="75"/>
      <c r="IE96" s="76"/>
      <c r="IF96" s="75"/>
      <c r="IG96" s="76"/>
      <c r="IH96" s="75"/>
      <c r="II96" s="76"/>
      <c r="IJ96" s="75"/>
      <c r="IK96" s="76"/>
      <c r="IL96" s="75"/>
      <c r="IM96" s="76"/>
      <c r="IN96" s="75"/>
      <c r="IO96" s="76"/>
      <c r="IP96" s="75"/>
      <c r="IQ96" s="77"/>
      <c r="IR96" s="77"/>
      <c r="IS96" s="77"/>
      <c r="IT96" s="77"/>
      <c r="IU96" s="77"/>
    </row>
    <row r="97" spans="1:255" ht="78.75">
      <c r="A97" s="50" t="s">
        <v>262</v>
      </c>
      <c r="B97" s="47" t="s">
        <v>263</v>
      </c>
      <c r="C97" s="49">
        <v>115</v>
      </c>
      <c r="D97" s="49">
        <v>137</v>
      </c>
      <c r="E97" s="49">
        <v>156.5</v>
      </c>
      <c r="F97" s="49">
        <f t="shared" si="5"/>
        <v>119.1304347826087</v>
      </c>
      <c r="G97" s="49">
        <f t="shared" si="6"/>
        <v>87.53993610223642</v>
      </c>
      <c r="H97" s="48">
        <f t="shared" si="7"/>
        <v>22</v>
      </c>
      <c r="I97" s="49">
        <f t="shared" si="4"/>
        <v>-19.5</v>
      </c>
      <c r="J97" s="75"/>
      <c r="K97" s="76"/>
      <c r="L97" s="75"/>
      <c r="M97" s="76"/>
      <c r="N97" s="75"/>
      <c r="O97" s="76"/>
      <c r="P97" s="75"/>
      <c r="Q97" s="76"/>
      <c r="R97" s="75"/>
      <c r="S97" s="76"/>
      <c r="T97" s="75"/>
      <c r="U97" s="76"/>
      <c r="V97" s="75"/>
      <c r="W97" s="76"/>
      <c r="X97" s="75"/>
      <c r="Y97" s="76"/>
      <c r="Z97" s="75"/>
      <c r="AA97" s="76"/>
      <c r="AB97" s="75"/>
      <c r="AC97" s="76"/>
      <c r="AD97" s="75"/>
      <c r="AE97" s="76"/>
      <c r="AF97" s="75"/>
      <c r="AG97" s="76"/>
      <c r="AH97" s="75"/>
      <c r="AI97" s="76"/>
      <c r="AJ97" s="75"/>
      <c r="AK97" s="76"/>
      <c r="AL97" s="75"/>
      <c r="AM97" s="76"/>
      <c r="AN97" s="75"/>
      <c r="AO97" s="76"/>
      <c r="AP97" s="75"/>
      <c r="AQ97" s="76"/>
      <c r="AR97" s="75"/>
      <c r="AS97" s="76"/>
      <c r="AT97" s="75"/>
      <c r="AU97" s="76"/>
      <c r="AV97" s="75"/>
      <c r="AW97" s="76"/>
      <c r="AX97" s="75"/>
      <c r="AY97" s="76"/>
      <c r="AZ97" s="75"/>
      <c r="BA97" s="76"/>
      <c r="BB97" s="75"/>
      <c r="BC97" s="76"/>
      <c r="BD97" s="75"/>
      <c r="BE97" s="76"/>
      <c r="BF97" s="75"/>
      <c r="BG97" s="76"/>
      <c r="BH97" s="75"/>
      <c r="BI97" s="76"/>
      <c r="BJ97" s="75"/>
      <c r="BK97" s="76"/>
      <c r="BL97" s="75"/>
      <c r="BM97" s="76"/>
      <c r="BN97" s="75"/>
      <c r="BO97" s="76"/>
      <c r="BP97" s="75"/>
      <c r="BQ97" s="76"/>
      <c r="BR97" s="75"/>
      <c r="BS97" s="76"/>
      <c r="BT97" s="75"/>
      <c r="BU97" s="76"/>
      <c r="BV97" s="75"/>
      <c r="BW97" s="76"/>
      <c r="BX97" s="75"/>
      <c r="BY97" s="76"/>
      <c r="BZ97" s="75"/>
      <c r="CA97" s="76"/>
      <c r="CB97" s="75"/>
      <c r="CC97" s="76"/>
      <c r="CD97" s="75"/>
      <c r="CE97" s="76"/>
      <c r="CF97" s="75"/>
      <c r="CG97" s="76"/>
      <c r="CH97" s="75"/>
      <c r="CI97" s="76"/>
      <c r="CJ97" s="75"/>
      <c r="CK97" s="76"/>
      <c r="CL97" s="75"/>
      <c r="CM97" s="76"/>
      <c r="CN97" s="75"/>
      <c r="CO97" s="76"/>
      <c r="CP97" s="75"/>
      <c r="CQ97" s="76"/>
      <c r="CR97" s="75"/>
      <c r="CS97" s="76"/>
      <c r="CT97" s="75"/>
      <c r="CU97" s="76"/>
      <c r="CV97" s="75"/>
      <c r="CW97" s="76"/>
      <c r="CX97" s="75"/>
      <c r="CY97" s="76"/>
      <c r="CZ97" s="75"/>
      <c r="DA97" s="76"/>
      <c r="DB97" s="75"/>
      <c r="DC97" s="76"/>
      <c r="DD97" s="75"/>
      <c r="DE97" s="76"/>
      <c r="DF97" s="75"/>
      <c r="DG97" s="76"/>
      <c r="DH97" s="75"/>
      <c r="DI97" s="76"/>
      <c r="DJ97" s="75"/>
      <c r="DK97" s="76"/>
      <c r="DL97" s="75"/>
      <c r="DM97" s="76"/>
      <c r="DN97" s="75"/>
      <c r="DO97" s="76"/>
      <c r="DP97" s="75"/>
      <c r="DQ97" s="76"/>
      <c r="DR97" s="75"/>
      <c r="DS97" s="76"/>
      <c r="DT97" s="75"/>
      <c r="DU97" s="76"/>
      <c r="DV97" s="75"/>
      <c r="DW97" s="76"/>
      <c r="DX97" s="75"/>
      <c r="DY97" s="76"/>
      <c r="DZ97" s="75"/>
      <c r="EA97" s="76"/>
      <c r="EB97" s="75"/>
      <c r="EC97" s="76"/>
      <c r="ED97" s="75"/>
      <c r="EE97" s="76"/>
      <c r="EF97" s="75"/>
      <c r="EG97" s="76"/>
      <c r="EH97" s="75"/>
      <c r="EI97" s="76"/>
      <c r="EJ97" s="75"/>
      <c r="EK97" s="76"/>
      <c r="EL97" s="75"/>
      <c r="EM97" s="76"/>
      <c r="EN97" s="75"/>
      <c r="EO97" s="76"/>
      <c r="EP97" s="75"/>
      <c r="EQ97" s="76"/>
      <c r="ER97" s="75"/>
      <c r="ES97" s="76"/>
      <c r="ET97" s="75"/>
      <c r="EU97" s="76"/>
      <c r="EV97" s="75"/>
      <c r="EW97" s="76"/>
      <c r="EX97" s="75"/>
      <c r="EY97" s="76"/>
      <c r="EZ97" s="75"/>
      <c r="FA97" s="76"/>
      <c r="FB97" s="75"/>
      <c r="FC97" s="76"/>
      <c r="FD97" s="75"/>
      <c r="FE97" s="76"/>
      <c r="FF97" s="75"/>
      <c r="FG97" s="76"/>
      <c r="FH97" s="75"/>
      <c r="FI97" s="76"/>
      <c r="FJ97" s="75"/>
      <c r="FK97" s="76"/>
      <c r="FL97" s="75"/>
      <c r="FM97" s="76"/>
      <c r="FN97" s="75"/>
      <c r="FO97" s="76"/>
      <c r="FP97" s="75"/>
      <c r="FQ97" s="76"/>
      <c r="FR97" s="75"/>
      <c r="FS97" s="76"/>
      <c r="FT97" s="75"/>
      <c r="FU97" s="76"/>
      <c r="FV97" s="75"/>
      <c r="FW97" s="76"/>
      <c r="FX97" s="75"/>
      <c r="FY97" s="76"/>
      <c r="FZ97" s="75"/>
      <c r="GA97" s="76"/>
      <c r="GB97" s="75"/>
      <c r="GC97" s="76"/>
      <c r="GD97" s="75"/>
      <c r="GE97" s="76"/>
      <c r="GF97" s="75"/>
      <c r="GG97" s="76"/>
      <c r="GH97" s="75"/>
      <c r="GI97" s="76"/>
      <c r="GJ97" s="75"/>
      <c r="GK97" s="76"/>
      <c r="GL97" s="75"/>
      <c r="GM97" s="76"/>
      <c r="GN97" s="75"/>
      <c r="GO97" s="76"/>
      <c r="GP97" s="75"/>
      <c r="GQ97" s="76"/>
      <c r="GR97" s="75"/>
      <c r="GS97" s="76"/>
      <c r="GT97" s="75"/>
      <c r="GU97" s="76"/>
      <c r="GV97" s="75"/>
      <c r="GW97" s="76"/>
      <c r="GX97" s="75"/>
      <c r="GY97" s="76"/>
      <c r="GZ97" s="75"/>
      <c r="HA97" s="76"/>
      <c r="HB97" s="75"/>
      <c r="HC97" s="76"/>
      <c r="HD97" s="75"/>
      <c r="HE97" s="76"/>
      <c r="HF97" s="75"/>
      <c r="HG97" s="76"/>
      <c r="HH97" s="75"/>
      <c r="HI97" s="76"/>
      <c r="HJ97" s="75"/>
      <c r="HK97" s="76"/>
      <c r="HL97" s="75"/>
      <c r="HM97" s="76"/>
      <c r="HN97" s="75"/>
      <c r="HO97" s="76"/>
      <c r="HP97" s="75"/>
      <c r="HQ97" s="76"/>
      <c r="HR97" s="75"/>
      <c r="HS97" s="76"/>
      <c r="HT97" s="75"/>
      <c r="HU97" s="76"/>
      <c r="HV97" s="75"/>
      <c r="HW97" s="76"/>
      <c r="HX97" s="75"/>
      <c r="HY97" s="76"/>
      <c r="HZ97" s="75"/>
      <c r="IA97" s="76"/>
      <c r="IB97" s="75"/>
      <c r="IC97" s="76"/>
      <c r="ID97" s="75"/>
      <c r="IE97" s="76"/>
      <c r="IF97" s="75"/>
      <c r="IG97" s="76"/>
      <c r="IH97" s="75"/>
      <c r="II97" s="76"/>
      <c r="IJ97" s="75"/>
      <c r="IK97" s="76"/>
      <c r="IL97" s="75"/>
      <c r="IM97" s="76"/>
      <c r="IN97" s="75"/>
      <c r="IO97" s="76"/>
      <c r="IP97" s="75"/>
      <c r="IQ97" s="77"/>
      <c r="IR97" s="77"/>
      <c r="IS97" s="77"/>
      <c r="IT97" s="77"/>
      <c r="IU97" s="77"/>
    </row>
    <row r="98" spans="1:255" ht="94.5">
      <c r="A98" s="50" t="s">
        <v>264</v>
      </c>
      <c r="B98" s="47" t="s">
        <v>265</v>
      </c>
      <c r="C98" s="49">
        <v>435.5</v>
      </c>
      <c r="D98" s="49">
        <v>444.2</v>
      </c>
      <c r="E98" s="49">
        <v>67.8</v>
      </c>
      <c r="F98" s="49">
        <f t="shared" si="5"/>
        <v>101.99770378874857</v>
      </c>
      <c r="G98" s="49" t="s">
        <v>219</v>
      </c>
      <c r="H98" s="48">
        <f t="shared" si="7"/>
        <v>8.699999999999989</v>
      </c>
      <c r="I98" s="49">
        <f t="shared" si="4"/>
        <v>376.4</v>
      </c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/>
      <c r="FI98" s="45"/>
      <c r="FJ98" s="45"/>
      <c r="FK98" s="45"/>
      <c r="FL98" s="45"/>
      <c r="FM98" s="45"/>
      <c r="FN98" s="45"/>
      <c r="FO98" s="45"/>
      <c r="FP98" s="45"/>
      <c r="FQ98" s="45"/>
      <c r="FR98" s="45"/>
      <c r="FS98" s="45"/>
      <c r="FT98" s="45"/>
      <c r="FU98" s="45"/>
      <c r="FV98" s="45"/>
      <c r="FW98" s="45"/>
      <c r="FX98" s="45"/>
      <c r="FY98" s="45"/>
      <c r="FZ98" s="45"/>
      <c r="GA98" s="45"/>
      <c r="GB98" s="45"/>
      <c r="GC98" s="45"/>
      <c r="GD98" s="45"/>
      <c r="GE98" s="45"/>
      <c r="GF98" s="45"/>
      <c r="GG98" s="45"/>
      <c r="GH98" s="45"/>
      <c r="GI98" s="45"/>
      <c r="GJ98" s="45"/>
      <c r="GK98" s="45"/>
      <c r="GL98" s="45"/>
      <c r="GM98" s="45"/>
      <c r="GN98" s="45"/>
      <c r="GO98" s="45"/>
      <c r="GP98" s="45"/>
      <c r="GQ98" s="45"/>
      <c r="GR98" s="45"/>
      <c r="GS98" s="45"/>
      <c r="GT98" s="45"/>
      <c r="GU98" s="45"/>
      <c r="GV98" s="45"/>
      <c r="GW98" s="45"/>
      <c r="GX98" s="45"/>
      <c r="GY98" s="45"/>
      <c r="GZ98" s="45"/>
      <c r="HA98" s="45"/>
      <c r="HB98" s="45"/>
      <c r="HC98" s="45"/>
      <c r="HD98" s="45"/>
      <c r="HE98" s="45"/>
      <c r="HF98" s="45"/>
      <c r="HG98" s="45"/>
      <c r="HH98" s="45"/>
      <c r="HI98" s="45"/>
      <c r="HJ98" s="45"/>
      <c r="HK98" s="45"/>
      <c r="HL98" s="45"/>
      <c r="HM98" s="45"/>
      <c r="HN98" s="45"/>
      <c r="HO98" s="45"/>
      <c r="HP98" s="45"/>
      <c r="HQ98" s="45"/>
      <c r="HR98" s="45"/>
      <c r="HS98" s="45"/>
      <c r="HT98" s="45"/>
      <c r="HU98" s="45"/>
      <c r="HV98" s="45"/>
      <c r="HW98" s="45"/>
      <c r="HX98" s="45"/>
      <c r="HY98" s="45"/>
      <c r="HZ98" s="45"/>
      <c r="IA98" s="45"/>
      <c r="IB98" s="45"/>
      <c r="IC98" s="45"/>
      <c r="ID98" s="45"/>
      <c r="IE98" s="45"/>
      <c r="IF98" s="45"/>
      <c r="IG98" s="45"/>
      <c r="IH98" s="45"/>
      <c r="II98" s="45"/>
      <c r="IJ98" s="45"/>
      <c r="IK98" s="45"/>
      <c r="IL98" s="45"/>
      <c r="IM98" s="45"/>
      <c r="IN98" s="45"/>
      <c r="IO98" s="45"/>
      <c r="IP98" s="63">
        <f>SUM(C98:IO98)</f>
        <v>1434.5977037887487</v>
      </c>
      <c r="IQ98" s="45"/>
      <c r="IR98" s="45"/>
      <c r="IS98" s="45"/>
      <c r="IT98" s="45"/>
      <c r="IU98" s="45"/>
    </row>
    <row r="99" spans="1:255" ht="15.75">
      <c r="A99" s="42" t="s">
        <v>266</v>
      </c>
      <c r="B99" s="43" t="s">
        <v>10</v>
      </c>
      <c r="C99" s="44">
        <f>C100+C101</f>
        <v>5141.8</v>
      </c>
      <c r="D99" s="44">
        <f>D100+D101</f>
        <v>5114.799999999999</v>
      </c>
      <c r="E99" s="44">
        <f>E100+E101</f>
        <v>9460.699999999999</v>
      </c>
      <c r="F99" s="44">
        <f t="shared" si="5"/>
        <v>99.47489206114588</v>
      </c>
      <c r="G99" s="44">
        <f>D99/E99*100</f>
        <v>54.063652795247705</v>
      </c>
      <c r="H99" s="54">
        <f t="shared" si="7"/>
        <v>-27.00000000000091</v>
      </c>
      <c r="I99" s="44">
        <f t="shared" si="4"/>
        <v>-4345.9</v>
      </c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4"/>
      <c r="DR99" s="74"/>
      <c r="DS99" s="74"/>
      <c r="DT99" s="74"/>
      <c r="DU99" s="74"/>
      <c r="DV99" s="74"/>
      <c r="DW99" s="74"/>
      <c r="DX99" s="74"/>
      <c r="DY99" s="74"/>
      <c r="DZ99" s="74"/>
      <c r="EA99" s="74"/>
      <c r="EB99" s="74"/>
      <c r="EC99" s="74"/>
      <c r="ED99" s="74"/>
      <c r="EE99" s="74"/>
      <c r="EF99" s="74"/>
      <c r="EG99" s="74"/>
      <c r="EH99" s="74"/>
      <c r="EI99" s="74"/>
      <c r="EJ99" s="74"/>
      <c r="EK99" s="74"/>
      <c r="EL99" s="74"/>
      <c r="EM99" s="74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/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M99" s="74"/>
      <c r="GN99" s="74"/>
      <c r="GO99" s="74"/>
      <c r="GP99" s="74"/>
      <c r="GQ99" s="74"/>
      <c r="GR99" s="74"/>
      <c r="GS99" s="74"/>
      <c r="GT99" s="74"/>
      <c r="GU99" s="74"/>
      <c r="GV99" s="74"/>
      <c r="GW99" s="74"/>
      <c r="GX99" s="74"/>
      <c r="GY99" s="74"/>
      <c r="GZ99" s="74"/>
      <c r="HA99" s="74"/>
      <c r="HB99" s="74"/>
      <c r="HC99" s="74"/>
      <c r="HD99" s="74"/>
      <c r="HE99" s="74"/>
      <c r="HF99" s="74"/>
      <c r="HG99" s="74"/>
      <c r="HH99" s="74"/>
      <c r="HI99" s="74"/>
      <c r="HJ99" s="74"/>
      <c r="HK99" s="74"/>
      <c r="HL99" s="74"/>
      <c r="HM99" s="74"/>
      <c r="HN99" s="74"/>
      <c r="HO99" s="74"/>
      <c r="HP99" s="74"/>
      <c r="HQ99" s="74"/>
      <c r="HR99" s="74"/>
      <c r="HS99" s="74"/>
      <c r="HT99" s="74"/>
      <c r="HU99" s="74"/>
      <c r="HV99" s="74"/>
      <c r="HW99" s="74"/>
      <c r="HX99" s="74"/>
      <c r="HY99" s="74"/>
      <c r="HZ99" s="74"/>
      <c r="IA99" s="74"/>
      <c r="IB99" s="74"/>
      <c r="IC99" s="74"/>
      <c r="ID99" s="74"/>
      <c r="IE99" s="74"/>
      <c r="IF99" s="74"/>
      <c r="IG99" s="74"/>
      <c r="IH99" s="74"/>
      <c r="II99" s="74"/>
      <c r="IJ99" s="74"/>
      <c r="IK99" s="74"/>
      <c r="IL99" s="74"/>
      <c r="IM99" s="74"/>
      <c r="IN99" s="74"/>
      <c r="IO99" s="74"/>
      <c r="IP99" s="74"/>
      <c r="IQ99" s="74"/>
      <c r="IR99" s="74"/>
      <c r="IS99" s="74"/>
      <c r="IT99" s="74"/>
      <c r="IU99" s="74"/>
    </row>
    <row r="100" spans="1:255" ht="15.75">
      <c r="A100" s="40" t="s">
        <v>267</v>
      </c>
      <c r="B100" s="67" t="s">
        <v>9</v>
      </c>
      <c r="C100" s="49">
        <v>0</v>
      </c>
      <c r="D100" s="49">
        <v>-25.6</v>
      </c>
      <c r="E100" s="49">
        <v>-41.1</v>
      </c>
      <c r="F100" s="49" t="s">
        <v>23</v>
      </c>
      <c r="G100" s="49">
        <f t="shared" si="6"/>
        <v>62.28710462287105</v>
      </c>
      <c r="H100" s="48">
        <f t="shared" si="7"/>
        <v>-25.6</v>
      </c>
      <c r="I100" s="49">
        <f t="shared" si="4"/>
        <v>15.5</v>
      </c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4"/>
      <c r="DF100" s="74"/>
      <c r="DG100" s="74"/>
      <c r="DH100" s="74"/>
      <c r="DI100" s="74"/>
      <c r="DJ100" s="74"/>
      <c r="DK100" s="74"/>
      <c r="DL100" s="74"/>
      <c r="DM100" s="74"/>
      <c r="DN100" s="74"/>
      <c r="DO100" s="74"/>
      <c r="DP100" s="74"/>
      <c r="DQ100" s="74"/>
      <c r="DR100" s="74"/>
      <c r="DS100" s="74"/>
      <c r="DT100" s="74"/>
      <c r="DU100" s="74"/>
      <c r="DV100" s="74"/>
      <c r="DW100" s="74"/>
      <c r="DX100" s="74"/>
      <c r="DY100" s="74"/>
      <c r="DZ100" s="74"/>
      <c r="EA100" s="74"/>
      <c r="EB100" s="74"/>
      <c r="EC100" s="74"/>
      <c r="ED100" s="74"/>
      <c r="EE100" s="74"/>
      <c r="EF100" s="74"/>
      <c r="EG100" s="74"/>
      <c r="EH100" s="74"/>
      <c r="EI100" s="74"/>
      <c r="EJ100" s="74"/>
      <c r="EK100" s="74"/>
      <c r="EL100" s="74"/>
      <c r="EM100" s="74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/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M100" s="74"/>
      <c r="GN100" s="74"/>
      <c r="GO100" s="74"/>
      <c r="GP100" s="74"/>
      <c r="GQ100" s="74"/>
      <c r="GR100" s="74"/>
      <c r="GS100" s="74"/>
      <c r="GT100" s="74"/>
      <c r="GU100" s="74"/>
      <c r="GV100" s="74"/>
      <c r="GW100" s="74"/>
      <c r="GX100" s="74"/>
      <c r="GY100" s="74"/>
      <c r="GZ100" s="74"/>
      <c r="HA100" s="74"/>
      <c r="HB100" s="74"/>
      <c r="HC100" s="74"/>
      <c r="HD100" s="74"/>
      <c r="HE100" s="74"/>
      <c r="HF100" s="74"/>
      <c r="HG100" s="74"/>
      <c r="HH100" s="74"/>
      <c r="HI100" s="74"/>
      <c r="HJ100" s="74"/>
      <c r="HK100" s="74"/>
      <c r="HL100" s="74"/>
      <c r="HM100" s="74"/>
      <c r="HN100" s="74"/>
      <c r="HO100" s="74"/>
      <c r="HP100" s="74"/>
      <c r="HQ100" s="74"/>
      <c r="HR100" s="74"/>
      <c r="HS100" s="74"/>
      <c r="HT100" s="74"/>
      <c r="HU100" s="74"/>
      <c r="HV100" s="74"/>
      <c r="HW100" s="74"/>
      <c r="HX100" s="74"/>
      <c r="HY100" s="74"/>
      <c r="HZ100" s="74"/>
      <c r="IA100" s="74"/>
      <c r="IB100" s="74"/>
      <c r="IC100" s="74"/>
      <c r="ID100" s="74"/>
      <c r="IE100" s="74"/>
      <c r="IF100" s="74"/>
      <c r="IG100" s="74"/>
      <c r="IH100" s="74"/>
      <c r="II100" s="74"/>
      <c r="IJ100" s="74"/>
      <c r="IK100" s="74"/>
      <c r="IL100" s="74"/>
      <c r="IM100" s="74"/>
      <c r="IN100" s="74"/>
      <c r="IO100" s="74"/>
      <c r="IP100" s="74"/>
      <c r="IQ100" s="74"/>
      <c r="IR100" s="74"/>
      <c r="IS100" s="74"/>
      <c r="IT100" s="74"/>
      <c r="IU100" s="74"/>
    </row>
    <row r="101" spans="1:255" ht="15.75">
      <c r="A101" s="40" t="s">
        <v>268</v>
      </c>
      <c r="B101" s="67" t="s">
        <v>10</v>
      </c>
      <c r="C101" s="78">
        <v>5141.8</v>
      </c>
      <c r="D101" s="78">
        <v>5140.4</v>
      </c>
      <c r="E101" s="78">
        <v>9501.8</v>
      </c>
      <c r="F101" s="49">
        <f t="shared" si="5"/>
        <v>99.9727721809483</v>
      </c>
      <c r="G101" s="49">
        <f t="shared" si="6"/>
        <v>54.09922330505799</v>
      </c>
      <c r="H101" s="48">
        <f t="shared" si="7"/>
        <v>-1.4000000000005457</v>
      </c>
      <c r="I101" s="49">
        <f t="shared" si="4"/>
        <v>-4361.4</v>
      </c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4"/>
      <c r="DQ101" s="74"/>
      <c r="DR101" s="74"/>
      <c r="DS101" s="74"/>
      <c r="DT101" s="74"/>
      <c r="DU101" s="74"/>
      <c r="DV101" s="74"/>
      <c r="DW101" s="74"/>
      <c r="DX101" s="74"/>
      <c r="DY101" s="74"/>
      <c r="DZ101" s="74"/>
      <c r="EA101" s="74"/>
      <c r="EB101" s="74"/>
      <c r="EC101" s="74"/>
      <c r="ED101" s="74"/>
      <c r="EE101" s="74"/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/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M101" s="74"/>
      <c r="GN101" s="74"/>
      <c r="GO101" s="74"/>
      <c r="GP101" s="74"/>
      <c r="GQ101" s="74"/>
      <c r="GR101" s="74"/>
      <c r="GS101" s="74"/>
      <c r="GT101" s="74"/>
      <c r="GU101" s="74"/>
      <c r="GV101" s="74"/>
      <c r="GW101" s="74"/>
      <c r="GX101" s="74"/>
      <c r="GY101" s="74"/>
      <c r="GZ101" s="74"/>
      <c r="HA101" s="74"/>
      <c r="HB101" s="74"/>
      <c r="HC101" s="74"/>
      <c r="HD101" s="74"/>
      <c r="HE101" s="74"/>
      <c r="HF101" s="74"/>
      <c r="HG101" s="74"/>
      <c r="HH101" s="74"/>
      <c r="HI101" s="74"/>
      <c r="HJ101" s="74"/>
      <c r="HK101" s="74"/>
      <c r="HL101" s="74"/>
      <c r="HM101" s="74"/>
      <c r="HN101" s="74"/>
      <c r="HO101" s="74"/>
      <c r="HP101" s="74"/>
      <c r="HQ101" s="74"/>
      <c r="HR101" s="74"/>
      <c r="HS101" s="74"/>
      <c r="HT101" s="74"/>
      <c r="HU101" s="74"/>
      <c r="HV101" s="74"/>
      <c r="HW101" s="74"/>
      <c r="HX101" s="74"/>
      <c r="HY101" s="74"/>
      <c r="HZ101" s="74"/>
      <c r="IA101" s="74"/>
      <c r="IB101" s="74"/>
      <c r="IC101" s="74"/>
      <c r="ID101" s="74"/>
      <c r="IE101" s="74"/>
      <c r="IF101" s="74"/>
      <c r="IG101" s="74"/>
      <c r="IH101" s="74"/>
      <c r="II101" s="74"/>
      <c r="IJ101" s="74"/>
      <c r="IK101" s="74"/>
      <c r="IL101" s="74"/>
      <c r="IM101" s="74"/>
      <c r="IN101" s="74"/>
      <c r="IO101" s="74"/>
      <c r="IP101" s="74"/>
      <c r="IQ101" s="74"/>
      <c r="IR101" s="74"/>
      <c r="IS101" s="74"/>
      <c r="IT101" s="74"/>
      <c r="IU101" s="74"/>
    </row>
    <row r="102" spans="1:255" ht="15.75">
      <c r="A102" s="98" t="s">
        <v>11</v>
      </c>
      <c r="B102" s="99"/>
      <c r="C102" s="44">
        <f>C41+C52+C56+C61+C73+C99</f>
        <v>149188.59999999998</v>
      </c>
      <c r="D102" s="44">
        <f>D41+D52+D56+D61+D73+D99</f>
        <v>149582</v>
      </c>
      <c r="E102" s="44">
        <f>E41+E52+E56+E61+E73+E99</f>
        <v>149676.60000000003</v>
      </c>
      <c r="F102" s="44">
        <f t="shared" si="5"/>
        <v>100.26369307038208</v>
      </c>
      <c r="G102" s="44">
        <f t="shared" si="6"/>
        <v>99.93679706781151</v>
      </c>
      <c r="H102" s="54">
        <f t="shared" si="7"/>
        <v>393.4000000000233</v>
      </c>
      <c r="I102" s="44">
        <f t="shared" si="4"/>
        <v>-94.60000000003492</v>
      </c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4"/>
      <c r="DY102" s="74"/>
      <c r="DZ102" s="74"/>
      <c r="EA102" s="74"/>
      <c r="EB102" s="74"/>
      <c r="EC102" s="74"/>
      <c r="ED102" s="74"/>
      <c r="EE102" s="74"/>
      <c r="EF102" s="74"/>
      <c r="EG102" s="74"/>
      <c r="EH102" s="74"/>
      <c r="EI102" s="74"/>
      <c r="EJ102" s="74"/>
      <c r="EK102" s="74"/>
      <c r="EL102" s="74"/>
      <c r="EM102" s="74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/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M102" s="74"/>
      <c r="GN102" s="74"/>
      <c r="GO102" s="74"/>
      <c r="GP102" s="74"/>
      <c r="GQ102" s="74"/>
      <c r="GR102" s="74"/>
      <c r="GS102" s="74"/>
      <c r="GT102" s="74"/>
      <c r="GU102" s="74"/>
      <c r="GV102" s="74"/>
      <c r="GW102" s="74"/>
      <c r="GX102" s="74"/>
      <c r="GY102" s="74"/>
      <c r="GZ102" s="74"/>
      <c r="HA102" s="74"/>
      <c r="HB102" s="74"/>
      <c r="HC102" s="74"/>
      <c r="HD102" s="74"/>
      <c r="HE102" s="74"/>
      <c r="HF102" s="74"/>
      <c r="HG102" s="74"/>
      <c r="HH102" s="74"/>
      <c r="HI102" s="74"/>
      <c r="HJ102" s="74"/>
      <c r="HK102" s="74"/>
      <c r="HL102" s="74"/>
      <c r="HM102" s="74"/>
      <c r="HN102" s="74"/>
      <c r="HO102" s="74"/>
      <c r="HP102" s="74"/>
      <c r="HQ102" s="74"/>
      <c r="HR102" s="74"/>
      <c r="HS102" s="74"/>
      <c r="HT102" s="74"/>
      <c r="HU102" s="74"/>
      <c r="HV102" s="74"/>
      <c r="HW102" s="74"/>
      <c r="HX102" s="74"/>
      <c r="HY102" s="74"/>
      <c r="HZ102" s="74"/>
      <c r="IA102" s="74"/>
      <c r="IB102" s="74"/>
      <c r="IC102" s="74"/>
      <c r="ID102" s="74"/>
      <c r="IE102" s="74"/>
      <c r="IF102" s="74"/>
      <c r="IG102" s="74"/>
      <c r="IH102" s="74"/>
      <c r="II102" s="74"/>
      <c r="IJ102" s="74"/>
      <c r="IK102" s="74"/>
      <c r="IL102" s="74"/>
      <c r="IM102" s="74"/>
      <c r="IN102" s="74"/>
      <c r="IO102" s="74"/>
      <c r="IP102" s="74"/>
      <c r="IQ102" s="74"/>
      <c r="IR102" s="74"/>
      <c r="IS102" s="74"/>
      <c r="IT102" s="74"/>
      <c r="IU102" s="74"/>
    </row>
    <row r="103" spans="1:255" ht="15.75">
      <c r="A103" s="42" t="s">
        <v>269</v>
      </c>
      <c r="B103" s="79" t="s">
        <v>12</v>
      </c>
      <c r="C103" s="44">
        <f>C40+C102</f>
        <v>1840940.1999999997</v>
      </c>
      <c r="D103" s="44">
        <f>D40+D102</f>
        <v>1868018.3000000003</v>
      </c>
      <c r="E103" s="44">
        <f>E40+E102</f>
        <v>1749464.1</v>
      </c>
      <c r="F103" s="44">
        <f t="shared" si="5"/>
        <v>101.47088427967408</v>
      </c>
      <c r="G103" s="44">
        <f t="shared" si="6"/>
        <v>106.77660090309942</v>
      </c>
      <c r="H103" s="54">
        <f t="shared" si="7"/>
        <v>27078.10000000056</v>
      </c>
      <c r="I103" s="44">
        <f t="shared" si="4"/>
        <v>118554.20000000019</v>
      </c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4"/>
      <c r="DX103" s="74"/>
      <c r="DY103" s="74"/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/>
      <c r="EL103" s="74"/>
      <c r="EM103" s="74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/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M103" s="74"/>
      <c r="GN103" s="74"/>
      <c r="GO103" s="74"/>
      <c r="GP103" s="74"/>
      <c r="GQ103" s="74"/>
      <c r="GR103" s="74"/>
      <c r="GS103" s="74"/>
      <c r="GT103" s="74"/>
      <c r="GU103" s="74"/>
      <c r="GV103" s="74"/>
      <c r="GW103" s="74"/>
      <c r="GX103" s="74"/>
      <c r="GY103" s="74"/>
      <c r="GZ103" s="74"/>
      <c r="HA103" s="74"/>
      <c r="HB103" s="74"/>
      <c r="HC103" s="74"/>
      <c r="HD103" s="74"/>
      <c r="HE103" s="74"/>
      <c r="HF103" s="74"/>
      <c r="HG103" s="74"/>
      <c r="HH103" s="74"/>
      <c r="HI103" s="74"/>
      <c r="HJ103" s="74"/>
      <c r="HK103" s="74"/>
      <c r="HL103" s="74"/>
      <c r="HM103" s="74"/>
      <c r="HN103" s="74"/>
      <c r="HO103" s="74"/>
      <c r="HP103" s="74"/>
      <c r="HQ103" s="74"/>
      <c r="HR103" s="74"/>
      <c r="HS103" s="74"/>
      <c r="HT103" s="74"/>
      <c r="HU103" s="74"/>
      <c r="HV103" s="74"/>
      <c r="HW103" s="74"/>
      <c r="HX103" s="74"/>
      <c r="HY103" s="74"/>
      <c r="HZ103" s="74"/>
      <c r="IA103" s="74"/>
      <c r="IB103" s="74"/>
      <c r="IC103" s="74"/>
      <c r="ID103" s="74"/>
      <c r="IE103" s="74"/>
      <c r="IF103" s="74"/>
      <c r="IG103" s="74"/>
      <c r="IH103" s="74"/>
      <c r="II103" s="74"/>
      <c r="IJ103" s="74"/>
      <c r="IK103" s="74"/>
      <c r="IL103" s="74"/>
      <c r="IM103" s="74"/>
      <c r="IN103" s="74"/>
      <c r="IO103" s="74"/>
      <c r="IP103" s="74"/>
      <c r="IQ103" s="74"/>
      <c r="IR103" s="74"/>
      <c r="IS103" s="74"/>
      <c r="IT103" s="74"/>
      <c r="IU103" s="74"/>
    </row>
    <row r="104" spans="1:255" ht="47.25">
      <c r="A104" s="42" t="s">
        <v>270</v>
      </c>
      <c r="B104" s="80" t="s">
        <v>13</v>
      </c>
      <c r="C104" s="44">
        <f>C105+C110+C132+C151</f>
        <v>4065740.1999999993</v>
      </c>
      <c r="D104" s="44">
        <f>D105+D110+D132+D151</f>
        <v>4105577.4</v>
      </c>
      <c r="E104" s="44">
        <f>E105+E110+E132+E151</f>
        <v>3812930.6</v>
      </c>
      <c r="F104" s="44">
        <f t="shared" si="5"/>
        <v>100.97982650244106</v>
      </c>
      <c r="G104" s="44">
        <f t="shared" si="6"/>
        <v>107.67511477916749</v>
      </c>
      <c r="H104" s="54">
        <f t="shared" si="7"/>
        <v>39837.20000000065</v>
      </c>
      <c r="I104" s="44">
        <f t="shared" si="4"/>
        <v>292646.7999999998</v>
      </c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/>
      <c r="DY104" s="74"/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/>
      <c r="EL104" s="74"/>
      <c r="EM104" s="74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/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M104" s="74"/>
      <c r="GN104" s="74"/>
      <c r="GO104" s="74"/>
      <c r="GP104" s="74"/>
      <c r="GQ104" s="74"/>
      <c r="GR104" s="74"/>
      <c r="GS104" s="74"/>
      <c r="GT104" s="74"/>
      <c r="GU104" s="74"/>
      <c r="GV104" s="74"/>
      <c r="GW104" s="74"/>
      <c r="GX104" s="74"/>
      <c r="GY104" s="74"/>
      <c r="GZ104" s="74"/>
      <c r="HA104" s="74"/>
      <c r="HB104" s="74"/>
      <c r="HC104" s="74"/>
      <c r="HD104" s="74"/>
      <c r="HE104" s="74"/>
      <c r="HF104" s="74"/>
      <c r="HG104" s="74"/>
      <c r="HH104" s="74"/>
      <c r="HI104" s="74"/>
      <c r="HJ104" s="74"/>
      <c r="HK104" s="74"/>
      <c r="HL104" s="74"/>
      <c r="HM104" s="74"/>
      <c r="HN104" s="74"/>
      <c r="HO104" s="74"/>
      <c r="HP104" s="74"/>
      <c r="HQ104" s="74"/>
      <c r="HR104" s="74"/>
      <c r="HS104" s="74"/>
      <c r="HT104" s="74"/>
      <c r="HU104" s="74"/>
      <c r="HV104" s="74"/>
      <c r="HW104" s="74"/>
      <c r="HX104" s="74"/>
      <c r="HY104" s="74"/>
      <c r="HZ104" s="74"/>
      <c r="IA104" s="74"/>
      <c r="IB104" s="74"/>
      <c r="IC104" s="74"/>
      <c r="ID104" s="74"/>
      <c r="IE104" s="74"/>
      <c r="IF104" s="74"/>
      <c r="IG104" s="74"/>
      <c r="IH104" s="74"/>
      <c r="II104" s="74"/>
      <c r="IJ104" s="74"/>
      <c r="IK104" s="74"/>
      <c r="IL104" s="74"/>
      <c r="IM104" s="74"/>
      <c r="IN104" s="74"/>
      <c r="IO104" s="74"/>
      <c r="IP104" s="74"/>
      <c r="IQ104" s="74"/>
      <c r="IR104" s="74"/>
      <c r="IS104" s="74"/>
      <c r="IT104" s="74"/>
      <c r="IU104" s="74"/>
    </row>
    <row r="105" spans="1:255" ht="31.5">
      <c r="A105" s="42" t="s">
        <v>271</v>
      </c>
      <c r="B105" s="81" t="s">
        <v>14</v>
      </c>
      <c r="C105" s="44">
        <f>SUM(C106:C109)</f>
        <v>473601.2</v>
      </c>
      <c r="D105" s="44">
        <f>SUM(D106:D109)</f>
        <v>478670.8</v>
      </c>
      <c r="E105" s="44">
        <f>SUM(E106:E109)</f>
        <v>516041.8</v>
      </c>
      <c r="F105" s="44">
        <f t="shared" si="5"/>
        <v>101.07043647693459</v>
      </c>
      <c r="G105" s="44">
        <f t="shared" si="6"/>
        <v>92.75814478594565</v>
      </c>
      <c r="H105" s="54">
        <f t="shared" si="7"/>
        <v>5069.599999999977</v>
      </c>
      <c r="I105" s="44">
        <f t="shared" si="4"/>
        <v>-37371</v>
      </c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/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/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M105" s="74"/>
      <c r="GN105" s="74"/>
      <c r="GO105" s="74"/>
      <c r="GP105" s="74"/>
      <c r="GQ105" s="74"/>
      <c r="GR105" s="74"/>
      <c r="GS105" s="74"/>
      <c r="GT105" s="74"/>
      <c r="GU105" s="74"/>
      <c r="GV105" s="74"/>
      <c r="GW105" s="74"/>
      <c r="GX105" s="74"/>
      <c r="GY105" s="74"/>
      <c r="GZ105" s="74"/>
      <c r="HA105" s="74"/>
      <c r="HB105" s="74"/>
      <c r="HC105" s="74"/>
      <c r="HD105" s="74"/>
      <c r="HE105" s="74"/>
      <c r="HF105" s="74"/>
      <c r="HG105" s="74"/>
      <c r="HH105" s="74"/>
      <c r="HI105" s="74"/>
      <c r="HJ105" s="74"/>
      <c r="HK105" s="74"/>
      <c r="HL105" s="74"/>
      <c r="HM105" s="74"/>
      <c r="HN105" s="74"/>
      <c r="HO105" s="74"/>
      <c r="HP105" s="74"/>
      <c r="HQ105" s="74"/>
      <c r="HR105" s="74"/>
      <c r="HS105" s="74"/>
      <c r="HT105" s="74"/>
      <c r="HU105" s="74"/>
      <c r="HV105" s="74"/>
      <c r="HW105" s="74"/>
      <c r="HX105" s="74"/>
      <c r="HY105" s="74"/>
      <c r="HZ105" s="74"/>
      <c r="IA105" s="74"/>
      <c r="IB105" s="74"/>
      <c r="IC105" s="74"/>
      <c r="ID105" s="74"/>
      <c r="IE105" s="74"/>
      <c r="IF105" s="74"/>
      <c r="IG105" s="74"/>
      <c r="IH105" s="74"/>
      <c r="II105" s="74"/>
      <c r="IJ105" s="74"/>
      <c r="IK105" s="74"/>
      <c r="IL105" s="74"/>
      <c r="IM105" s="74"/>
      <c r="IN105" s="74"/>
      <c r="IO105" s="74"/>
      <c r="IP105" s="74"/>
      <c r="IQ105" s="74"/>
      <c r="IR105" s="74"/>
      <c r="IS105" s="74"/>
      <c r="IT105" s="74"/>
      <c r="IU105" s="74"/>
    </row>
    <row r="106" spans="1:255" ht="31.5">
      <c r="A106" s="40" t="s">
        <v>272</v>
      </c>
      <c r="B106" s="82" t="s">
        <v>24</v>
      </c>
      <c r="C106" s="49">
        <v>253653</v>
      </c>
      <c r="D106" s="49">
        <v>253653</v>
      </c>
      <c r="E106" s="49">
        <v>248026</v>
      </c>
      <c r="F106" s="49">
        <f t="shared" si="5"/>
        <v>100</v>
      </c>
      <c r="G106" s="49">
        <f t="shared" si="6"/>
        <v>102.2687137638796</v>
      </c>
      <c r="H106" s="48">
        <f t="shared" si="7"/>
        <v>0</v>
      </c>
      <c r="I106" s="49">
        <f t="shared" si="4"/>
        <v>5627</v>
      </c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74"/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4"/>
      <c r="DR106" s="74"/>
      <c r="DS106" s="74"/>
      <c r="DT106" s="74"/>
      <c r="DU106" s="74"/>
      <c r="DV106" s="74"/>
      <c r="DW106" s="74"/>
      <c r="DX106" s="74"/>
      <c r="DY106" s="74"/>
      <c r="DZ106" s="74"/>
      <c r="EA106" s="74"/>
      <c r="EB106" s="74"/>
      <c r="EC106" s="74"/>
      <c r="ED106" s="74"/>
      <c r="EE106" s="74"/>
      <c r="EF106" s="74"/>
      <c r="EG106" s="74"/>
      <c r="EH106" s="74"/>
      <c r="EI106" s="74"/>
      <c r="EJ106" s="74"/>
      <c r="EK106" s="74"/>
      <c r="EL106" s="74"/>
      <c r="EM106" s="74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/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M106" s="74"/>
      <c r="GN106" s="74"/>
      <c r="GO106" s="74"/>
      <c r="GP106" s="74"/>
      <c r="GQ106" s="74"/>
      <c r="GR106" s="74"/>
      <c r="GS106" s="74"/>
      <c r="GT106" s="74"/>
      <c r="GU106" s="74"/>
      <c r="GV106" s="74"/>
      <c r="GW106" s="74"/>
      <c r="GX106" s="74"/>
      <c r="GY106" s="74"/>
      <c r="GZ106" s="74"/>
      <c r="HA106" s="74"/>
      <c r="HB106" s="74"/>
      <c r="HC106" s="74"/>
      <c r="HD106" s="74"/>
      <c r="HE106" s="74"/>
      <c r="HF106" s="74"/>
      <c r="HG106" s="74"/>
      <c r="HH106" s="74"/>
      <c r="HI106" s="74"/>
      <c r="HJ106" s="74"/>
      <c r="HK106" s="74"/>
      <c r="HL106" s="74"/>
      <c r="HM106" s="74"/>
      <c r="HN106" s="74"/>
      <c r="HO106" s="74"/>
      <c r="HP106" s="74"/>
      <c r="HQ106" s="74"/>
      <c r="HR106" s="74"/>
      <c r="HS106" s="74"/>
      <c r="HT106" s="74"/>
      <c r="HU106" s="74"/>
      <c r="HV106" s="74"/>
      <c r="HW106" s="74"/>
      <c r="HX106" s="74"/>
      <c r="HY106" s="74"/>
      <c r="HZ106" s="74"/>
      <c r="IA106" s="74"/>
      <c r="IB106" s="74"/>
      <c r="IC106" s="74"/>
      <c r="ID106" s="74"/>
      <c r="IE106" s="74"/>
      <c r="IF106" s="74"/>
      <c r="IG106" s="74"/>
      <c r="IH106" s="74"/>
      <c r="II106" s="74"/>
      <c r="IJ106" s="74"/>
      <c r="IK106" s="74"/>
      <c r="IL106" s="74"/>
      <c r="IM106" s="74"/>
      <c r="IN106" s="74"/>
      <c r="IO106" s="74"/>
      <c r="IP106" s="74"/>
      <c r="IQ106" s="74"/>
      <c r="IR106" s="74"/>
      <c r="IS106" s="74"/>
      <c r="IT106" s="74"/>
      <c r="IU106" s="74"/>
    </row>
    <row r="107" spans="1:255" ht="31.5">
      <c r="A107" s="40" t="s">
        <v>273</v>
      </c>
      <c r="B107" s="82" t="s">
        <v>15</v>
      </c>
      <c r="C107" s="49">
        <v>154035.2</v>
      </c>
      <c r="D107" s="49">
        <v>159104.8</v>
      </c>
      <c r="E107" s="49">
        <v>170600.6</v>
      </c>
      <c r="F107" s="49">
        <f t="shared" si="5"/>
        <v>103.2911957786272</v>
      </c>
      <c r="G107" s="49">
        <f t="shared" si="6"/>
        <v>93.26157117853043</v>
      </c>
      <c r="H107" s="48">
        <f t="shared" si="7"/>
        <v>5069.599999999977</v>
      </c>
      <c r="I107" s="49">
        <f t="shared" si="4"/>
        <v>-11495.800000000017</v>
      </c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74"/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4"/>
      <c r="DR107" s="74"/>
      <c r="DS107" s="74"/>
      <c r="DT107" s="74"/>
      <c r="DU107" s="74"/>
      <c r="DV107" s="74"/>
      <c r="DW107" s="74"/>
      <c r="DX107" s="74"/>
      <c r="DY107" s="74"/>
      <c r="DZ107" s="74"/>
      <c r="EA107" s="74"/>
      <c r="EB107" s="74"/>
      <c r="EC107" s="74"/>
      <c r="ED107" s="74"/>
      <c r="EE107" s="74"/>
      <c r="EF107" s="74"/>
      <c r="EG107" s="74"/>
      <c r="EH107" s="74"/>
      <c r="EI107" s="74"/>
      <c r="EJ107" s="74"/>
      <c r="EK107" s="74"/>
      <c r="EL107" s="74"/>
      <c r="EM107" s="74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/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M107" s="74"/>
      <c r="GN107" s="74"/>
      <c r="GO107" s="74"/>
      <c r="GP107" s="74"/>
      <c r="GQ107" s="74"/>
      <c r="GR107" s="74"/>
      <c r="GS107" s="74"/>
      <c r="GT107" s="74"/>
      <c r="GU107" s="74"/>
      <c r="GV107" s="74"/>
      <c r="GW107" s="74"/>
      <c r="GX107" s="74"/>
      <c r="GY107" s="74"/>
      <c r="GZ107" s="74"/>
      <c r="HA107" s="74"/>
      <c r="HB107" s="74"/>
      <c r="HC107" s="74"/>
      <c r="HD107" s="74"/>
      <c r="HE107" s="74"/>
      <c r="HF107" s="74"/>
      <c r="HG107" s="74"/>
      <c r="HH107" s="74"/>
      <c r="HI107" s="74"/>
      <c r="HJ107" s="74"/>
      <c r="HK107" s="74"/>
      <c r="HL107" s="74"/>
      <c r="HM107" s="74"/>
      <c r="HN107" s="74"/>
      <c r="HO107" s="74"/>
      <c r="HP107" s="74"/>
      <c r="HQ107" s="74"/>
      <c r="HR107" s="74"/>
      <c r="HS107" s="74"/>
      <c r="HT107" s="74"/>
      <c r="HU107" s="74"/>
      <c r="HV107" s="74"/>
      <c r="HW107" s="74"/>
      <c r="HX107" s="74"/>
      <c r="HY107" s="74"/>
      <c r="HZ107" s="74"/>
      <c r="IA107" s="74"/>
      <c r="IB107" s="74"/>
      <c r="IC107" s="74"/>
      <c r="ID107" s="74"/>
      <c r="IE107" s="74"/>
      <c r="IF107" s="74"/>
      <c r="IG107" s="74"/>
      <c r="IH107" s="74"/>
      <c r="II107" s="74"/>
      <c r="IJ107" s="74"/>
      <c r="IK107" s="74"/>
      <c r="IL107" s="74"/>
      <c r="IM107" s="74"/>
      <c r="IN107" s="74"/>
      <c r="IO107" s="74"/>
      <c r="IP107" s="74"/>
      <c r="IQ107" s="74"/>
      <c r="IR107" s="74"/>
      <c r="IS107" s="74"/>
      <c r="IT107" s="74"/>
      <c r="IU107" s="74"/>
    </row>
    <row r="108" spans="1:255" ht="47.25">
      <c r="A108" s="40" t="s">
        <v>274</v>
      </c>
      <c r="B108" s="82" t="s">
        <v>42</v>
      </c>
      <c r="C108" s="49">
        <v>59971.8</v>
      </c>
      <c r="D108" s="49">
        <v>59971.8</v>
      </c>
      <c r="E108" s="49">
        <v>97415.2</v>
      </c>
      <c r="F108" s="49">
        <f t="shared" si="5"/>
        <v>100</v>
      </c>
      <c r="G108" s="49" t="s">
        <v>23</v>
      </c>
      <c r="H108" s="48">
        <f t="shared" si="7"/>
        <v>0</v>
      </c>
      <c r="I108" s="49">
        <f t="shared" si="4"/>
        <v>-37443.399999999994</v>
      </c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/>
      <c r="CI108" s="74"/>
      <c r="CJ108" s="74"/>
      <c r="CK108" s="74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4"/>
      <c r="DF108" s="74"/>
      <c r="DG108" s="74"/>
      <c r="DH108" s="74"/>
      <c r="DI108" s="74"/>
      <c r="DJ108" s="74"/>
      <c r="DK108" s="74"/>
      <c r="DL108" s="74"/>
      <c r="DM108" s="74"/>
      <c r="DN108" s="74"/>
      <c r="DO108" s="74"/>
      <c r="DP108" s="74"/>
      <c r="DQ108" s="74"/>
      <c r="DR108" s="74"/>
      <c r="DS108" s="74"/>
      <c r="DT108" s="74"/>
      <c r="DU108" s="74"/>
      <c r="DV108" s="74"/>
      <c r="DW108" s="74"/>
      <c r="DX108" s="74"/>
      <c r="DY108" s="74"/>
      <c r="DZ108" s="74"/>
      <c r="EA108" s="74"/>
      <c r="EB108" s="74"/>
      <c r="EC108" s="74"/>
      <c r="ED108" s="74"/>
      <c r="EE108" s="74"/>
      <c r="EF108" s="74"/>
      <c r="EG108" s="74"/>
      <c r="EH108" s="74"/>
      <c r="EI108" s="74"/>
      <c r="EJ108" s="74"/>
      <c r="EK108" s="74"/>
      <c r="EL108" s="74"/>
      <c r="EM108" s="74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/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M108" s="74"/>
      <c r="GN108" s="74"/>
      <c r="GO108" s="74"/>
      <c r="GP108" s="74"/>
      <c r="GQ108" s="74"/>
      <c r="GR108" s="74"/>
      <c r="GS108" s="74"/>
      <c r="GT108" s="74"/>
      <c r="GU108" s="74"/>
      <c r="GV108" s="74"/>
      <c r="GW108" s="74"/>
      <c r="GX108" s="74"/>
      <c r="GY108" s="74"/>
      <c r="GZ108" s="74"/>
      <c r="HA108" s="74"/>
      <c r="HB108" s="74"/>
      <c r="HC108" s="74"/>
      <c r="HD108" s="74"/>
      <c r="HE108" s="74"/>
      <c r="HF108" s="74"/>
      <c r="HG108" s="74"/>
      <c r="HH108" s="74"/>
      <c r="HI108" s="74"/>
      <c r="HJ108" s="74"/>
      <c r="HK108" s="74"/>
      <c r="HL108" s="74"/>
      <c r="HM108" s="74"/>
      <c r="HN108" s="74"/>
      <c r="HO108" s="74"/>
      <c r="HP108" s="74"/>
      <c r="HQ108" s="74"/>
      <c r="HR108" s="74"/>
      <c r="HS108" s="74"/>
      <c r="HT108" s="74"/>
      <c r="HU108" s="74"/>
      <c r="HV108" s="74"/>
      <c r="HW108" s="74"/>
      <c r="HX108" s="74"/>
      <c r="HY108" s="74"/>
      <c r="HZ108" s="74"/>
      <c r="IA108" s="74"/>
      <c r="IB108" s="74"/>
      <c r="IC108" s="74"/>
      <c r="ID108" s="74"/>
      <c r="IE108" s="74"/>
      <c r="IF108" s="74"/>
      <c r="IG108" s="74"/>
      <c r="IH108" s="74"/>
      <c r="II108" s="74"/>
      <c r="IJ108" s="74"/>
      <c r="IK108" s="74"/>
      <c r="IL108" s="74"/>
      <c r="IM108" s="74"/>
      <c r="IN108" s="74"/>
      <c r="IO108" s="74"/>
      <c r="IP108" s="74"/>
      <c r="IQ108" s="74"/>
      <c r="IR108" s="74"/>
      <c r="IS108" s="74"/>
      <c r="IT108" s="74"/>
      <c r="IU108" s="74"/>
    </row>
    <row r="109" spans="1:255" ht="15.75">
      <c r="A109" s="40" t="s">
        <v>275</v>
      </c>
      <c r="B109" s="82" t="s">
        <v>46</v>
      </c>
      <c r="C109" s="49">
        <v>5941.2</v>
      </c>
      <c r="D109" s="49">
        <v>5941.2</v>
      </c>
      <c r="E109" s="49">
        <v>0</v>
      </c>
      <c r="F109" s="49">
        <f>D109/C109*100</f>
        <v>100</v>
      </c>
      <c r="G109" s="49" t="s">
        <v>23</v>
      </c>
      <c r="H109" s="48">
        <f>D109-C109</f>
        <v>0</v>
      </c>
      <c r="I109" s="49">
        <f>D109-E109</f>
        <v>5941.2</v>
      </c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74"/>
      <c r="BZ109" s="74"/>
      <c r="CA109" s="74"/>
      <c r="CB109" s="74"/>
      <c r="CC109" s="74"/>
      <c r="CD109" s="74"/>
      <c r="CE109" s="74"/>
      <c r="CF109" s="74"/>
      <c r="CG109" s="74"/>
      <c r="CH109" s="74"/>
      <c r="CI109" s="74"/>
      <c r="CJ109" s="74"/>
      <c r="CK109" s="74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4"/>
      <c r="DF109" s="74"/>
      <c r="DG109" s="74"/>
      <c r="DH109" s="74"/>
      <c r="DI109" s="74"/>
      <c r="DJ109" s="74"/>
      <c r="DK109" s="74"/>
      <c r="DL109" s="74"/>
      <c r="DM109" s="74"/>
      <c r="DN109" s="74"/>
      <c r="DO109" s="74"/>
      <c r="DP109" s="74"/>
      <c r="DQ109" s="74"/>
      <c r="DR109" s="74"/>
      <c r="DS109" s="74"/>
      <c r="DT109" s="74"/>
      <c r="DU109" s="74"/>
      <c r="DV109" s="74"/>
      <c r="DW109" s="74"/>
      <c r="DX109" s="74"/>
      <c r="DY109" s="74"/>
      <c r="DZ109" s="74"/>
      <c r="EA109" s="74"/>
      <c r="EB109" s="74"/>
      <c r="EC109" s="74"/>
      <c r="ED109" s="74"/>
      <c r="EE109" s="74"/>
      <c r="EF109" s="74"/>
      <c r="EG109" s="74"/>
      <c r="EH109" s="74"/>
      <c r="EI109" s="74"/>
      <c r="EJ109" s="74"/>
      <c r="EK109" s="74"/>
      <c r="EL109" s="74"/>
      <c r="EM109" s="74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/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M109" s="74"/>
      <c r="GN109" s="74"/>
      <c r="GO109" s="74"/>
      <c r="GP109" s="74"/>
      <c r="GQ109" s="74"/>
      <c r="GR109" s="74"/>
      <c r="GS109" s="74"/>
      <c r="GT109" s="74"/>
      <c r="GU109" s="74"/>
      <c r="GV109" s="74"/>
      <c r="GW109" s="74"/>
      <c r="GX109" s="74"/>
      <c r="GY109" s="74"/>
      <c r="GZ109" s="74"/>
      <c r="HA109" s="74"/>
      <c r="HB109" s="74"/>
      <c r="HC109" s="74"/>
      <c r="HD109" s="74"/>
      <c r="HE109" s="74"/>
      <c r="HF109" s="74"/>
      <c r="HG109" s="74"/>
      <c r="HH109" s="74"/>
      <c r="HI109" s="74"/>
      <c r="HJ109" s="74"/>
      <c r="HK109" s="74"/>
      <c r="HL109" s="74"/>
      <c r="HM109" s="74"/>
      <c r="HN109" s="74"/>
      <c r="HO109" s="74"/>
      <c r="HP109" s="74"/>
      <c r="HQ109" s="74"/>
      <c r="HR109" s="74"/>
      <c r="HS109" s="74"/>
      <c r="HT109" s="74"/>
      <c r="HU109" s="74"/>
      <c r="HV109" s="74"/>
      <c r="HW109" s="74"/>
      <c r="HX109" s="74"/>
      <c r="HY109" s="74"/>
      <c r="HZ109" s="74"/>
      <c r="IA109" s="74"/>
      <c r="IB109" s="74"/>
      <c r="IC109" s="74"/>
      <c r="ID109" s="74"/>
      <c r="IE109" s="74"/>
      <c r="IF109" s="74"/>
      <c r="IG109" s="74"/>
      <c r="IH109" s="74"/>
      <c r="II109" s="74"/>
      <c r="IJ109" s="74"/>
      <c r="IK109" s="74"/>
      <c r="IL109" s="74"/>
      <c r="IM109" s="74"/>
      <c r="IN109" s="74"/>
      <c r="IO109" s="74"/>
      <c r="IP109" s="74"/>
      <c r="IQ109" s="74"/>
      <c r="IR109" s="74"/>
      <c r="IS109" s="74"/>
      <c r="IT109" s="74"/>
      <c r="IU109" s="74"/>
    </row>
    <row r="110" spans="1:9" ht="31.5">
      <c r="A110" s="83" t="s">
        <v>276</v>
      </c>
      <c r="B110" s="84" t="s">
        <v>277</v>
      </c>
      <c r="C110" s="44">
        <f>SUM(C111:C131)</f>
        <v>674335.3999999998</v>
      </c>
      <c r="D110" s="44">
        <f>SUM(D111:D131)</f>
        <v>618581.7999999998</v>
      </c>
      <c r="E110" s="44">
        <f>SUM(E111:E131)</f>
        <v>554267.7999999999</v>
      </c>
      <c r="F110" s="44">
        <f t="shared" si="5"/>
        <v>91.73206686168336</v>
      </c>
      <c r="G110" s="44">
        <f t="shared" si="6"/>
        <v>111.60341625474182</v>
      </c>
      <c r="H110" s="54">
        <f t="shared" si="7"/>
        <v>-55753.59999999998</v>
      </c>
      <c r="I110" s="44">
        <f t="shared" si="4"/>
        <v>64313.99999999988</v>
      </c>
    </row>
    <row r="111" spans="1:255" ht="63">
      <c r="A111" s="40" t="s">
        <v>278</v>
      </c>
      <c r="B111" s="47" t="s">
        <v>279</v>
      </c>
      <c r="C111" s="49">
        <v>128111.5</v>
      </c>
      <c r="D111" s="49">
        <v>127914.8</v>
      </c>
      <c r="E111" s="49">
        <v>132619.3</v>
      </c>
      <c r="F111" s="49">
        <f t="shared" si="5"/>
        <v>99.84646187110448</v>
      </c>
      <c r="G111" s="49">
        <f t="shared" si="6"/>
        <v>96.45262793575296</v>
      </c>
      <c r="H111" s="48">
        <f t="shared" si="7"/>
        <v>-196.6999999999971</v>
      </c>
      <c r="I111" s="49">
        <f t="shared" si="4"/>
        <v>-4704.499999999985</v>
      </c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  <c r="DR111" s="74"/>
      <c r="DS111" s="74"/>
      <c r="DT111" s="74"/>
      <c r="DU111" s="74"/>
      <c r="DV111" s="74"/>
      <c r="DW111" s="74"/>
      <c r="DX111" s="74"/>
      <c r="DY111" s="74"/>
      <c r="DZ111" s="74"/>
      <c r="EA111" s="74"/>
      <c r="EB111" s="74"/>
      <c r="EC111" s="74"/>
      <c r="ED111" s="74"/>
      <c r="EE111" s="74"/>
      <c r="EF111" s="74"/>
      <c r="EG111" s="74"/>
      <c r="EH111" s="74"/>
      <c r="EI111" s="74"/>
      <c r="EJ111" s="74"/>
      <c r="EK111" s="74"/>
      <c r="EL111" s="74"/>
      <c r="EM111" s="74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/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M111" s="74"/>
      <c r="GN111" s="74"/>
      <c r="GO111" s="74"/>
      <c r="GP111" s="74"/>
      <c r="GQ111" s="74"/>
      <c r="GR111" s="74"/>
      <c r="GS111" s="74"/>
      <c r="GT111" s="74"/>
      <c r="GU111" s="74"/>
      <c r="GV111" s="74"/>
      <c r="GW111" s="74"/>
      <c r="GX111" s="74"/>
      <c r="GY111" s="74"/>
      <c r="GZ111" s="74"/>
      <c r="HA111" s="74"/>
      <c r="HB111" s="74"/>
      <c r="HC111" s="74"/>
      <c r="HD111" s="74"/>
      <c r="HE111" s="74"/>
      <c r="HF111" s="74"/>
      <c r="HG111" s="74"/>
      <c r="HH111" s="74"/>
      <c r="HI111" s="74"/>
      <c r="HJ111" s="74"/>
      <c r="HK111" s="74"/>
      <c r="HL111" s="74"/>
      <c r="HM111" s="74"/>
      <c r="HN111" s="74"/>
      <c r="HO111" s="74"/>
      <c r="HP111" s="74"/>
      <c r="HQ111" s="74"/>
      <c r="HR111" s="74"/>
      <c r="HS111" s="74"/>
      <c r="HT111" s="74"/>
      <c r="HU111" s="74"/>
      <c r="HV111" s="74"/>
      <c r="HW111" s="74"/>
      <c r="HX111" s="74"/>
      <c r="HY111" s="74"/>
      <c r="HZ111" s="74"/>
      <c r="IA111" s="74"/>
      <c r="IB111" s="74"/>
      <c r="IC111" s="74"/>
      <c r="ID111" s="74"/>
      <c r="IE111" s="74"/>
      <c r="IF111" s="74"/>
      <c r="IG111" s="74"/>
      <c r="IH111" s="74"/>
      <c r="II111" s="74"/>
      <c r="IJ111" s="74"/>
      <c r="IK111" s="74"/>
      <c r="IL111" s="74"/>
      <c r="IM111" s="74"/>
      <c r="IN111" s="74"/>
      <c r="IO111" s="74"/>
      <c r="IP111" s="74"/>
      <c r="IQ111" s="74"/>
      <c r="IR111" s="74"/>
      <c r="IS111" s="74"/>
      <c r="IT111" s="74"/>
      <c r="IU111" s="74"/>
    </row>
    <row r="112" spans="1:255" ht="31.5">
      <c r="A112" s="41" t="s">
        <v>280</v>
      </c>
      <c r="B112" s="47" t="s">
        <v>281</v>
      </c>
      <c r="C112" s="49">
        <v>0</v>
      </c>
      <c r="D112" s="49">
        <v>0</v>
      </c>
      <c r="E112" s="49">
        <v>5371</v>
      </c>
      <c r="F112" s="49" t="s">
        <v>23</v>
      </c>
      <c r="G112" s="49">
        <f t="shared" si="6"/>
        <v>0</v>
      </c>
      <c r="H112" s="48">
        <f t="shared" si="7"/>
        <v>0</v>
      </c>
      <c r="I112" s="49">
        <f t="shared" si="4"/>
        <v>-5371</v>
      </c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  <c r="CK112" s="74"/>
      <c r="CL112" s="74"/>
      <c r="CM112" s="74"/>
      <c r="CN112" s="74"/>
      <c r="CO112" s="74"/>
      <c r="CP112" s="74"/>
      <c r="CQ112" s="74"/>
      <c r="CR112" s="74"/>
      <c r="CS112" s="74"/>
      <c r="CT112" s="74"/>
      <c r="CU112" s="74"/>
      <c r="CV112" s="74"/>
      <c r="CW112" s="74"/>
      <c r="CX112" s="74"/>
      <c r="CY112" s="74"/>
      <c r="CZ112" s="74"/>
      <c r="DA112" s="74"/>
      <c r="DB112" s="74"/>
      <c r="DC112" s="74"/>
      <c r="DD112" s="74"/>
      <c r="DE112" s="74"/>
      <c r="DF112" s="74"/>
      <c r="DG112" s="74"/>
      <c r="DH112" s="74"/>
      <c r="DI112" s="74"/>
      <c r="DJ112" s="74"/>
      <c r="DK112" s="74"/>
      <c r="DL112" s="74"/>
      <c r="DM112" s="74"/>
      <c r="DN112" s="74"/>
      <c r="DO112" s="74"/>
      <c r="DP112" s="74"/>
      <c r="DQ112" s="74"/>
      <c r="DR112" s="74"/>
      <c r="DS112" s="74"/>
      <c r="DT112" s="74"/>
      <c r="DU112" s="74"/>
      <c r="DV112" s="74"/>
      <c r="DW112" s="74"/>
      <c r="DX112" s="74"/>
      <c r="DY112" s="74"/>
      <c r="DZ112" s="74"/>
      <c r="EA112" s="74"/>
      <c r="EB112" s="74"/>
      <c r="EC112" s="74"/>
      <c r="ED112" s="74"/>
      <c r="EE112" s="74"/>
      <c r="EF112" s="74"/>
      <c r="EG112" s="74"/>
      <c r="EH112" s="74"/>
      <c r="EI112" s="74"/>
      <c r="EJ112" s="74"/>
      <c r="EK112" s="74"/>
      <c r="EL112" s="74"/>
      <c r="EM112" s="74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/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M112" s="74"/>
      <c r="GN112" s="74"/>
      <c r="GO112" s="74"/>
      <c r="GP112" s="74"/>
      <c r="GQ112" s="74"/>
      <c r="GR112" s="74"/>
      <c r="GS112" s="74"/>
      <c r="GT112" s="74"/>
      <c r="GU112" s="74"/>
      <c r="GV112" s="74"/>
      <c r="GW112" s="74"/>
      <c r="GX112" s="74"/>
      <c r="GY112" s="74"/>
      <c r="GZ112" s="74"/>
      <c r="HA112" s="74"/>
      <c r="HB112" s="74"/>
      <c r="HC112" s="74"/>
      <c r="HD112" s="74"/>
      <c r="HE112" s="74"/>
      <c r="HF112" s="74"/>
      <c r="HG112" s="74"/>
      <c r="HH112" s="74"/>
      <c r="HI112" s="74"/>
      <c r="HJ112" s="74"/>
      <c r="HK112" s="74"/>
      <c r="HL112" s="74"/>
      <c r="HM112" s="74"/>
      <c r="HN112" s="74"/>
      <c r="HO112" s="74"/>
      <c r="HP112" s="74"/>
      <c r="HQ112" s="74"/>
      <c r="HR112" s="74"/>
      <c r="HS112" s="74"/>
      <c r="HT112" s="74"/>
      <c r="HU112" s="74"/>
      <c r="HV112" s="74"/>
      <c r="HW112" s="74"/>
      <c r="HX112" s="74"/>
      <c r="HY112" s="74"/>
      <c r="HZ112" s="74"/>
      <c r="IA112" s="74"/>
      <c r="IB112" s="74"/>
      <c r="IC112" s="74"/>
      <c r="ID112" s="74"/>
      <c r="IE112" s="74"/>
      <c r="IF112" s="74"/>
      <c r="IG112" s="74"/>
      <c r="IH112" s="74"/>
      <c r="II112" s="74"/>
      <c r="IJ112" s="74"/>
      <c r="IK112" s="74"/>
      <c r="IL112" s="74"/>
      <c r="IM112" s="74"/>
      <c r="IN112" s="74"/>
      <c r="IO112" s="74"/>
      <c r="IP112" s="74"/>
      <c r="IQ112" s="74"/>
      <c r="IR112" s="74"/>
      <c r="IS112" s="74"/>
      <c r="IT112" s="74"/>
      <c r="IU112" s="74"/>
    </row>
    <row r="113" spans="1:255" ht="110.25">
      <c r="A113" s="41" t="s">
        <v>282</v>
      </c>
      <c r="B113" s="47" t="s">
        <v>283</v>
      </c>
      <c r="C113" s="49">
        <v>167254.5</v>
      </c>
      <c r="D113" s="49">
        <v>113346.9</v>
      </c>
      <c r="E113" s="49">
        <v>55516.8</v>
      </c>
      <c r="F113" s="49">
        <f t="shared" si="5"/>
        <v>67.76911831968646</v>
      </c>
      <c r="G113" s="49" t="s">
        <v>250</v>
      </c>
      <c r="H113" s="48">
        <f t="shared" si="7"/>
        <v>-53907.600000000006</v>
      </c>
      <c r="I113" s="49">
        <f t="shared" si="4"/>
        <v>57830.09999999999</v>
      </c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4"/>
      <c r="CS113" s="74"/>
      <c r="CT113" s="74"/>
      <c r="CU113" s="74"/>
      <c r="CV113" s="74"/>
      <c r="CW113" s="74"/>
      <c r="CX113" s="74"/>
      <c r="CY113" s="74"/>
      <c r="CZ113" s="74"/>
      <c r="DA113" s="74"/>
      <c r="DB113" s="74"/>
      <c r="DC113" s="74"/>
      <c r="DD113" s="74"/>
      <c r="DE113" s="74"/>
      <c r="DF113" s="74"/>
      <c r="DG113" s="74"/>
      <c r="DH113" s="74"/>
      <c r="DI113" s="74"/>
      <c r="DJ113" s="74"/>
      <c r="DK113" s="74"/>
      <c r="DL113" s="74"/>
      <c r="DM113" s="74"/>
      <c r="DN113" s="74"/>
      <c r="DO113" s="74"/>
      <c r="DP113" s="74"/>
      <c r="DQ113" s="74"/>
      <c r="DR113" s="74"/>
      <c r="DS113" s="74"/>
      <c r="DT113" s="74"/>
      <c r="DU113" s="74"/>
      <c r="DV113" s="74"/>
      <c r="DW113" s="74"/>
      <c r="DX113" s="74"/>
      <c r="DY113" s="74"/>
      <c r="DZ113" s="74"/>
      <c r="EA113" s="74"/>
      <c r="EB113" s="74"/>
      <c r="EC113" s="74"/>
      <c r="ED113" s="74"/>
      <c r="EE113" s="74"/>
      <c r="EF113" s="74"/>
      <c r="EG113" s="74"/>
      <c r="EH113" s="74"/>
      <c r="EI113" s="74"/>
      <c r="EJ113" s="74"/>
      <c r="EK113" s="74"/>
      <c r="EL113" s="74"/>
      <c r="EM113" s="74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/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M113" s="74"/>
      <c r="GN113" s="74"/>
      <c r="GO113" s="74"/>
      <c r="GP113" s="74"/>
      <c r="GQ113" s="74"/>
      <c r="GR113" s="74"/>
      <c r="GS113" s="74"/>
      <c r="GT113" s="74"/>
      <c r="GU113" s="74"/>
      <c r="GV113" s="74"/>
      <c r="GW113" s="74"/>
      <c r="GX113" s="74"/>
      <c r="GY113" s="74"/>
      <c r="GZ113" s="74"/>
      <c r="HA113" s="74"/>
      <c r="HB113" s="74"/>
      <c r="HC113" s="74"/>
      <c r="HD113" s="74"/>
      <c r="HE113" s="74"/>
      <c r="HF113" s="74"/>
      <c r="HG113" s="74"/>
      <c r="HH113" s="74"/>
      <c r="HI113" s="74"/>
      <c r="HJ113" s="74"/>
      <c r="HK113" s="74"/>
      <c r="HL113" s="74"/>
      <c r="HM113" s="74"/>
      <c r="HN113" s="74"/>
      <c r="HO113" s="74"/>
      <c r="HP113" s="74"/>
      <c r="HQ113" s="74"/>
      <c r="HR113" s="74"/>
      <c r="HS113" s="74"/>
      <c r="HT113" s="74"/>
      <c r="HU113" s="74"/>
      <c r="HV113" s="74"/>
      <c r="HW113" s="74"/>
      <c r="HX113" s="74"/>
      <c r="HY113" s="74"/>
      <c r="HZ113" s="74"/>
      <c r="IA113" s="74"/>
      <c r="IB113" s="74"/>
      <c r="IC113" s="74"/>
      <c r="ID113" s="74"/>
      <c r="IE113" s="74"/>
      <c r="IF113" s="74"/>
      <c r="IG113" s="74"/>
      <c r="IH113" s="74"/>
      <c r="II113" s="74"/>
      <c r="IJ113" s="74"/>
      <c r="IK113" s="74"/>
      <c r="IL113" s="74"/>
      <c r="IM113" s="74"/>
      <c r="IN113" s="74"/>
      <c r="IO113" s="74"/>
      <c r="IP113" s="74"/>
      <c r="IQ113" s="74"/>
      <c r="IR113" s="74"/>
      <c r="IS113" s="74"/>
      <c r="IT113" s="74"/>
      <c r="IU113" s="74"/>
    </row>
    <row r="114" spans="1:255" ht="78.75">
      <c r="A114" s="41" t="s">
        <v>284</v>
      </c>
      <c r="B114" s="47" t="s">
        <v>285</v>
      </c>
      <c r="C114" s="49">
        <v>30095.6</v>
      </c>
      <c r="D114" s="49">
        <v>30095.6</v>
      </c>
      <c r="E114" s="49">
        <v>16371.6</v>
      </c>
      <c r="F114" s="49">
        <f t="shared" si="5"/>
        <v>100</v>
      </c>
      <c r="G114" s="49">
        <f t="shared" si="6"/>
        <v>183.8280925505143</v>
      </c>
      <c r="H114" s="48">
        <f t="shared" si="7"/>
        <v>0</v>
      </c>
      <c r="I114" s="49">
        <f t="shared" si="4"/>
        <v>13723.999999999998</v>
      </c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74"/>
      <c r="BZ114" s="74"/>
      <c r="CA114" s="74"/>
      <c r="CB114" s="74"/>
      <c r="CC114" s="74"/>
      <c r="CD114" s="74"/>
      <c r="CE114" s="74"/>
      <c r="CF114" s="74"/>
      <c r="CG114" s="74"/>
      <c r="CH114" s="74"/>
      <c r="CI114" s="74"/>
      <c r="CJ114" s="74"/>
      <c r="CK114" s="74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  <c r="DB114" s="74"/>
      <c r="DC114" s="74"/>
      <c r="DD114" s="74"/>
      <c r="DE114" s="74"/>
      <c r="DF114" s="74"/>
      <c r="DG114" s="74"/>
      <c r="DH114" s="74"/>
      <c r="DI114" s="74"/>
      <c r="DJ114" s="74"/>
      <c r="DK114" s="74"/>
      <c r="DL114" s="74"/>
      <c r="DM114" s="74"/>
      <c r="DN114" s="74"/>
      <c r="DO114" s="74"/>
      <c r="DP114" s="74"/>
      <c r="DQ114" s="74"/>
      <c r="DR114" s="74"/>
      <c r="DS114" s="74"/>
      <c r="DT114" s="74"/>
      <c r="DU114" s="74"/>
      <c r="DV114" s="74"/>
      <c r="DW114" s="74"/>
      <c r="DX114" s="74"/>
      <c r="DY114" s="74"/>
      <c r="DZ114" s="74"/>
      <c r="EA114" s="74"/>
      <c r="EB114" s="74"/>
      <c r="EC114" s="74"/>
      <c r="ED114" s="74"/>
      <c r="EE114" s="74"/>
      <c r="EF114" s="74"/>
      <c r="EG114" s="74"/>
      <c r="EH114" s="74"/>
      <c r="EI114" s="74"/>
      <c r="EJ114" s="74"/>
      <c r="EK114" s="74"/>
      <c r="EL114" s="74"/>
      <c r="EM114" s="74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/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M114" s="74"/>
      <c r="GN114" s="74"/>
      <c r="GO114" s="74"/>
      <c r="GP114" s="74"/>
      <c r="GQ114" s="74"/>
      <c r="GR114" s="74"/>
      <c r="GS114" s="74"/>
      <c r="GT114" s="74"/>
      <c r="GU114" s="74"/>
      <c r="GV114" s="74"/>
      <c r="GW114" s="74"/>
      <c r="GX114" s="74"/>
      <c r="GY114" s="74"/>
      <c r="GZ114" s="74"/>
      <c r="HA114" s="74"/>
      <c r="HB114" s="74"/>
      <c r="HC114" s="74"/>
      <c r="HD114" s="74"/>
      <c r="HE114" s="74"/>
      <c r="HF114" s="74"/>
      <c r="HG114" s="74"/>
      <c r="HH114" s="74"/>
      <c r="HI114" s="74"/>
      <c r="HJ114" s="74"/>
      <c r="HK114" s="74"/>
      <c r="HL114" s="74"/>
      <c r="HM114" s="74"/>
      <c r="HN114" s="74"/>
      <c r="HO114" s="74"/>
      <c r="HP114" s="74"/>
      <c r="HQ114" s="74"/>
      <c r="HR114" s="74"/>
      <c r="HS114" s="74"/>
      <c r="HT114" s="74"/>
      <c r="HU114" s="74"/>
      <c r="HV114" s="74"/>
      <c r="HW114" s="74"/>
      <c r="HX114" s="74"/>
      <c r="HY114" s="74"/>
      <c r="HZ114" s="74"/>
      <c r="IA114" s="74"/>
      <c r="IB114" s="74"/>
      <c r="IC114" s="74"/>
      <c r="ID114" s="74"/>
      <c r="IE114" s="74"/>
      <c r="IF114" s="74"/>
      <c r="IG114" s="74"/>
      <c r="IH114" s="74"/>
      <c r="II114" s="74"/>
      <c r="IJ114" s="74"/>
      <c r="IK114" s="74"/>
      <c r="IL114" s="74"/>
      <c r="IM114" s="74"/>
      <c r="IN114" s="74"/>
      <c r="IO114" s="74"/>
      <c r="IP114" s="74"/>
      <c r="IQ114" s="74"/>
      <c r="IR114" s="74"/>
      <c r="IS114" s="74"/>
      <c r="IT114" s="74"/>
      <c r="IU114" s="74"/>
    </row>
    <row r="115" spans="1:255" ht="47.25">
      <c r="A115" s="50" t="s">
        <v>286</v>
      </c>
      <c r="B115" s="47" t="s">
        <v>287</v>
      </c>
      <c r="C115" s="49">
        <v>0</v>
      </c>
      <c r="D115" s="49">
        <v>0</v>
      </c>
      <c r="E115" s="49">
        <v>2822.8</v>
      </c>
      <c r="F115" s="49" t="s">
        <v>23</v>
      </c>
      <c r="G115" s="49">
        <f t="shared" si="6"/>
        <v>0</v>
      </c>
      <c r="H115" s="48">
        <f t="shared" si="7"/>
        <v>0</v>
      </c>
      <c r="I115" s="49">
        <f t="shared" si="4"/>
        <v>-2822.8</v>
      </c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CZ115" s="74"/>
      <c r="DA115" s="74"/>
      <c r="DB115" s="74"/>
      <c r="DC115" s="74"/>
      <c r="DD115" s="74"/>
      <c r="DE115" s="74"/>
      <c r="DF115" s="74"/>
      <c r="DG115" s="74"/>
      <c r="DH115" s="74"/>
      <c r="DI115" s="74"/>
      <c r="DJ115" s="74"/>
      <c r="DK115" s="74"/>
      <c r="DL115" s="74"/>
      <c r="DM115" s="74"/>
      <c r="DN115" s="74"/>
      <c r="DO115" s="74"/>
      <c r="DP115" s="74"/>
      <c r="DQ115" s="74"/>
      <c r="DR115" s="74"/>
      <c r="DS115" s="74"/>
      <c r="DT115" s="74"/>
      <c r="DU115" s="74"/>
      <c r="DV115" s="74"/>
      <c r="DW115" s="74"/>
      <c r="DX115" s="74"/>
      <c r="DY115" s="74"/>
      <c r="DZ115" s="74"/>
      <c r="EA115" s="74"/>
      <c r="EB115" s="74"/>
      <c r="EC115" s="74"/>
      <c r="ED115" s="74"/>
      <c r="EE115" s="74"/>
      <c r="EF115" s="74"/>
      <c r="EG115" s="74"/>
      <c r="EH115" s="74"/>
      <c r="EI115" s="74"/>
      <c r="EJ115" s="74"/>
      <c r="EK115" s="74"/>
      <c r="EL115" s="74"/>
      <c r="EM115" s="74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/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M115" s="74"/>
      <c r="GN115" s="74"/>
      <c r="GO115" s="74"/>
      <c r="GP115" s="74"/>
      <c r="GQ115" s="74"/>
      <c r="GR115" s="74"/>
      <c r="GS115" s="74"/>
      <c r="GT115" s="74"/>
      <c r="GU115" s="74"/>
      <c r="GV115" s="74"/>
      <c r="GW115" s="74"/>
      <c r="GX115" s="74"/>
      <c r="GY115" s="74"/>
      <c r="GZ115" s="74"/>
      <c r="HA115" s="74"/>
      <c r="HB115" s="74"/>
      <c r="HC115" s="74"/>
      <c r="HD115" s="74"/>
      <c r="HE115" s="74"/>
      <c r="HF115" s="74"/>
      <c r="HG115" s="74"/>
      <c r="HH115" s="74"/>
      <c r="HI115" s="74"/>
      <c r="HJ115" s="74"/>
      <c r="HK115" s="74"/>
      <c r="HL115" s="74"/>
      <c r="HM115" s="74"/>
      <c r="HN115" s="74"/>
      <c r="HO115" s="74"/>
      <c r="HP115" s="74"/>
      <c r="HQ115" s="74"/>
      <c r="HR115" s="74"/>
      <c r="HS115" s="74"/>
      <c r="HT115" s="74"/>
      <c r="HU115" s="74"/>
      <c r="HV115" s="74"/>
      <c r="HW115" s="74"/>
      <c r="HX115" s="74"/>
      <c r="HY115" s="74"/>
      <c r="HZ115" s="74"/>
      <c r="IA115" s="74"/>
      <c r="IB115" s="74"/>
      <c r="IC115" s="74"/>
      <c r="ID115" s="74"/>
      <c r="IE115" s="74"/>
      <c r="IF115" s="74"/>
      <c r="IG115" s="74"/>
      <c r="IH115" s="74"/>
      <c r="II115" s="74"/>
      <c r="IJ115" s="74"/>
      <c r="IK115" s="74"/>
      <c r="IL115" s="74"/>
      <c r="IM115" s="74"/>
      <c r="IN115" s="74"/>
      <c r="IO115" s="74"/>
      <c r="IP115" s="74"/>
      <c r="IQ115" s="74"/>
      <c r="IR115" s="74"/>
      <c r="IS115" s="74"/>
      <c r="IT115" s="74"/>
      <c r="IU115" s="74"/>
    </row>
    <row r="116" spans="1:255" ht="63">
      <c r="A116" s="40" t="s">
        <v>288</v>
      </c>
      <c r="B116" s="47" t="s">
        <v>289</v>
      </c>
      <c r="C116" s="49">
        <v>2346.5</v>
      </c>
      <c r="D116" s="49">
        <v>2346.5</v>
      </c>
      <c r="E116" s="49">
        <v>6204</v>
      </c>
      <c r="F116" s="49">
        <f t="shared" si="5"/>
        <v>100</v>
      </c>
      <c r="G116" s="49">
        <f t="shared" si="6"/>
        <v>37.822372662798195</v>
      </c>
      <c r="H116" s="48">
        <f t="shared" si="7"/>
        <v>0</v>
      </c>
      <c r="I116" s="49">
        <f t="shared" si="4"/>
        <v>-3857.5</v>
      </c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  <c r="BX116" s="74"/>
      <c r="BY116" s="74"/>
      <c r="BZ116" s="74"/>
      <c r="CA116" s="74"/>
      <c r="CB116" s="74"/>
      <c r="CC116" s="74"/>
      <c r="CD116" s="74"/>
      <c r="CE116" s="74"/>
      <c r="CF116" s="74"/>
      <c r="CG116" s="74"/>
      <c r="CH116" s="74"/>
      <c r="CI116" s="74"/>
      <c r="CJ116" s="74"/>
      <c r="CK116" s="74"/>
      <c r="CL116" s="74"/>
      <c r="CM116" s="74"/>
      <c r="CN116" s="74"/>
      <c r="CO116" s="74"/>
      <c r="CP116" s="74"/>
      <c r="CQ116" s="74"/>
      <c r="CR116" s="74"/>
      <c r="CS116" s="74"/>
      <c r="CT116" s="74"/>
      <c r="CU116" s="74"/>
      <c r="CV116" s="74"/>
      <c r="CW116" s="74"/>
      <c r="CX116" s="74"/>
      <c r="CY116" s="74"/>
      <c r="CZ116" s="74"/>
      <c r="DA116" s="74"/>
      <c r="DB116" s="74"/>
      <c r="DC116" s="74"/>
      <c r="DD116" s="74"/>
      <c r="DE116" s="74"/>
      <c r="DF116" s="74"/>
      <c r="DG116" s="74"/>
      <c r="DH116" s="74"/>
      <c r="DI116" s="74"/>
      <c r="DJ116" s="74"/>
      <c r="DK116" s="74"/>
      <c r="DL116" s="74"/>
      <c r="DM116" s="74"/>
      <c r="DN116" s="74"/>
      <c r="DO116" s="74"/>
      <c r="DP116" s="74"/>
      <c r="DQ116" s="74"/>
      <c r="DR116" s="74"/>
      <c r="DS116" s="74"/>
      <c r="DT116" s="74"/>
      <c r="DU116" s="74"/>
      <c r="DV116" s="74"/>
      <c r="DW116" s="74"/>
      <c r="DX116" s="74"/>
      <c r="DY116" s="74"/>
      <c r="DZ116" s="74"/>
      <c r="EA116" s="74"/>
      <c r="EB116" s="74"/>
      <c r="EC116" s="74"/>
      <c r="ED116" s="74"/>
      <c r="EE116" s="74"/>
      <c r="EF116" s="74"/>
      <c r="EG116" s="74"/>
      <c r="EH116" s="74"/>
      <c r="EI116" s="74"/>
      <c r="EJ116" s="74"/>
      <c r="EK116" s="74"/>
      <c r="EL116" s="74"/>
      <c r="EM116" s="74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/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M116" s="74"/>
      <c r="GN116" s="74"/>
      <c r="GO116" s="74"/>
      <c r="GP116" s="74"/>
      <c r="GQ116" s="74"/>
      <c r="GR116" s="74"/>
      <c r="GS116" s="74"/>
      <c r="GT116" s="74"/>
      <c r="GU116" s="74"/>
      <c r="GV116" s="74"/>
      <c r="GW116" s="74"/>
      <c r="GX116" s="74"/>
      <c r="GY116" s="74"/>
      <c r="GZ116" s="74"/>
      <c r="HA116" s="74"/>
      <c r="HB116" s="74"/>
      <c r="HC116" s="74"/>
      <c r="HD116" s="74"/>
      <c r="HE116" s="74"/>
      <c r="HF116" s="74"/>
      <c r="HG116" s="74"/>
      <c r="HH116" s="74"/>
      <c r="HI116" s="74"/>
      <c r="HJ116" s="74"/>
      <c r="HK116" s="74"/>
      <c r="HL116" s="74"/>
      <c r="HM116" s="74"/>
      <c r="HN116" s="74"/>
      <c r="HO116" s="74"/>
      <c r="HP116" s="74"/>
      <c r="HQ116" s="74"/>
      <c r="HR116" s="74"/>
      <c r="HS116" s="74"/>
      <c r="HT116" s="74"/>
      <c r="HU116" s="74"/>
      <c r="HV116" s="74"/>
      <c r="HW116" s="74"/>
      <c r="HX116" s="74"/>
      <c r="HY116" s="74"/>
      <c r="HZ116" s="74"/>
      <c r="IA116" s="74"/>
      <c r="IB116" s="74"/>
      <c r="IC116" s="74"/>
      <c r="ID116" s="74"/>
      <c r="IE116" s="74"/>
      <c r="IF116" s="74"/>
      <c r="IG116" s="74"/>
      <c r="IH116" s="74"/>
      <c r="II116" s="74"/>
      <c r="IJ116" s="74"/>
      <c r="IK116" s="74"/>
      <c r="IL116" s="74"/>
      <c r="IM116" s="74"/>
      <c r="IN116" s="74"/>
      <c r="IO116" s="74"/>
      <c r="IP116" s="74"/>
      <c r="IQ116" s="74"/>
      <c r="IR116" s="74"/>
      <c r="IS116" s="74"/>
      <c r="IT116" s="74"/>
      <c r="IU116" s="74"/>
    </row>
    <row r="117" spans="1:255" ht="47.25">
      <c r="A117" s="40" t="s">
        <v>290</v>
      </c>
      <c r="B117" s="47" t="s">
        <v>291</v>
      </c>
      <c r="C117" s="49">
        <v>0</v>
      </c>
      <c r="D117" s="49">
        <v>0</v>
      </c>
      <c r="E117" s="49">
        <v>6717.5</v>
      </c>
      <c r="F117" s="49" t="s">
        <v>23</v>
      </c>
      <c r="G117" s="49">
        <f t="shared" si="6"/>
        <v>0</v>
      </c>
      <c r="H117" s="48">
        <f t="shared" si="7"/>
        <v>0</v>
      </c>
      <c r="I117" s="49">
        <f t="shared" si="4"/>
        <v>-6717.5</v>
      </c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  <c r="CZ117" s="74"/>
      <c r="DA117" s="74"/>
      <c r="DB117" s="74"/>
      <c r="DC117" s="74"/>
      <c r="DD117" s="74"/>
      <c r="DE117" s="74"/>
      <c r="DF117" s="74"/>
      <c r="DG117" s="74"/>
      <c r="DH117" s="74"/>
      <c r="DI117" s="74"/>
      <c r="DJ117" s="74"/>
      <c r="DK117" s="74"/>
      <c r="DL117" s="74"/>
      <c r="DM117" s="74"/>
      <c r="DN117" s="74"/>
      <c r="DO117" s="74"/>
      <c r="DP117" s="74"/>
      <c r="DQ117" s="74"/>
      <c r="DR117" s="74"/>
      <c r="DS117" s="74"/>
      <c r="DT117" s="74"/>
      <c r="DU117" s="74"/>
      <c r="DV117" s="74"/>
      <c r="DW117" s="74"/>
      <c r="DX117" s="74"/>
      <c r="DY117" s="74"/>
      <c r="DZ117" s="74"/>
      <c r="EA117" s="74"/>
      <c r="EB117" s="74"/>
      <c r="EC117" s="74"/>
      <c r="ED117" s="74"/>
      <c r="EE117" s="74"/>
      <c r="EF117" s="74"/>
      <c r="EG117" s="74"/>
      <c r="EH117" s="74"/>
      <c r="EI117" s="74"/>
      <c r="EJ117" s="74"/>
      <c r="EK117" s="74"/>
      <c r="EL117" s="74"/>
      <c r="EM117" s="74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/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M117" s="74"/>
      <c r="GN117" s="74"/>
      <c r="GO117" s="74"/>
      <c r="GP117" s="74"/>
      <c r="GQ117" s="74"/>
      <c r="GR117" s="74"/>
      <c r="GS117" s="74"/>
      <c r="GT117" s="74"/>
      <c r="GU117" s="74"/>
      <c r="GV117" s="74"/>
      <c r="GW117" s="74"/>
      <c r="GX117" s="74"/>
      <c r="GY117" s="74"/>
      <c r="GZ117" s="74"/>
      <c r="HA117" s="74"/>
      <c r="HB117" s="74"/>
      <c r="HC117" s="74"/>
      <c r="HD117" s="74"/>
      <c r="HE117" s="74"/>
      <c r="HF117" s="74"/>
      <c r="HG117" s="74"/>
      <c r="HH117" s="74"/>
      <c r="HI117" s="74"/>
      <c r="HJ117" s="74"/>
      <c r="HK117" s="74"/>
      <c r="HL117" s="74"/>
      <c r="HM117" s="74"/>
      <c r="HN117" s="74"/>
      <c r="HO117" s="74"/>
      <c r="HP117" s="74"/>
      <c r="HQ117" s="74"/>
      <c r="HR117" s="74"/>
      <c r="HS117" s="74"/>
      <c r="HT117" s="74"/>
      <c r="HU117" s="74"/>
      <c r="HV117" s="74"/>
      <c r="HW117" s="74"/>
      <c r="HX117" s="74"/>
      <c r="HY117" s="74"/>
      <c r="HZ117" s="74"/>
      <c r="IA117" s="74"/>
      <c r="IB117" s="74"/>
      <c r="IC117" s="74"/>
      <c r="ID117" s="74"/>
      <c r="IE117" s="74"/>
      <c r="IF117" s="74"/>
      <c r="IG117" s="74"/>
      <c r="IH117" s="74"/>
      <c r="II117" s="74"/>
      <c r="IJ117" s="74"/>
      <c r="IK117" s="74"/>
      <c r="IL117" s="74"/>
      <c r="IM117" s="74"/>
      <c r="IN117" s="74"/>
      <c r="IO117" s="74"/>
      <c r="IP117" s="74"/>
      <c r="IQ117" s="74"/>
      <c r="IR117" s="74"/>
      <c r="IS117" s="74"/>
      <c r="IT117" s="74"/>
      <c r="IU117" s="74"/>
    </row>
    <row r="118" spans="1:255" ht="47.25">
      <c r="A118" s="40" t="s">
        <v>292</v>
      </c>
      <c r="B118" s="47" t="s">
        <v>293</v>
      </c>
      <c r="C118" s="49">
        <v>0</v>
      </c>
      <c r="D118" s="49">
        <v>0</v>
      </c>
      <c r="E118" s="49">
        <v>32208.1</v>
      </c>
      <c r="F118" s="49" t="s">
        <v>23</v>
      </c>
      <c r="G118" s="49">
        <f t="shared" si="6"/>
        <v>0</v>
      </c>
      <c r="H118" s="48">
        <f t="shared" si="7"/>
        <v>0</v>
      </c>
      <c r="I118" s="49">
        <f t="shared" si="4"/>
        <v>-32208.1</v>
      </c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  <c r="BV118" s="74"/>
      <c r="BW118" s="74"/>
      <c r="BX118" s="74"/>
      <c r="BY118" s="74"/>
      <c r="BZ118" s="74"/>
      <c r="CA118" s="74"/>
      <c r="CB118" s="74"/>
      <c r="CC118" s="74"/>
      <c r="CD118" s="74"/>
      <c r="CE118" s="74"/>
      <c r="CF118" s="74"/>
      <c r="CG118" s="74"/>
      <c r="CH118" s="74"/>
      <c r="CI118" s="74"/>
      <c r="CJ118" s="74"/>
      <c r="CK118" s="74"/>
      <c r="CL118" s="74"/>
      <c r="CM118" s="74"/>
      <c r="CN118" s="74"/>
      <c r="CO118" s="74"/>
      <c r="CP118" s="74"/>
      <c r="CQ118" s="74"/>
      <c r="CR118" s="74"/>
      <c r="CS118" s="74"/>
      <c r="CT118" s="74"/>
      <c r="CU118" s="74"/>
      <c r="CV118" s="74"/>
      <c r="CW118" s="74"/>
      <c r="CX118" s="74"/>
      <c r="CY118" s="74"/>
      <c r="CZ118" s="74"/>
      <c r="DA118" s="74"/>
      <c r="DB118" s="74"/>
      <c r="DC118" s="74"/>
      <c r="DD118" s="74"/>
      <c r="DE118" s="74"/>
      <c r="DF118" s="74"/>
      <c r="DG118" s="74"/>
      <c r="DH118" s="74"/>
      <c r="DI118" s="74"/>
      <c r="DJ118" s="74"/>
      <c r="DK118" s="74"/>
      <c r="DL118" s="74"/>
      <c r="DM118" s="74"/>
      <c r="DN118" s="74"/>
      <c r="DO118" s="74"/>
      <c r="DP118" s="74"/>
      <c r="DQ118" s="74"/>
      <c r="DR118" s="74"/>
      <c r="DS118" s="74"/>
      <c r="DT118" s="74"/>
      <c r="DU118" s="74"/>
      <c r="DV118" s="74"/>
      <c r="DW118" s="74"/>
      <c r="DX118" s="74"/>
      <c r="DY118" s="74"/>
      <c r="DZ118" s="74"/>
      <c r="EA118" s="74"/>
      <c r="EB118" s="74"/>
      <c r="EC118" s="74"/>
      <c r="ED118" s="74"/>
      <c r="EE118" s="74"/>
      <c r="EF118" s="74"/>
      <c r="EG118" s="74"/>
      <c r="EH118" s="74"/>
      <c r="EI118" s="74"/>
      <c r="EJ118" s="74"/>
      <c r="EK118" s="74"/>
      <c r="EL118" s="74"/>
      <c r="EM118" s="74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/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M118" s="74"/>
      <c r="GN118" s="74"/>
      <c r="GO118" s="74"/>
      <c r="GP118" s="74"/>
      <c r="GQ118" s="74"/>
      <c r="GR118" s="74"/>
      <c r="GS118" s="74"/>
      <c r="GT118" s="74"/>
      <c r="GU118" s="74"/>
      <c r="GV118" s="74"/>
      <c r="GW118" s="74"/>
      <c r="GX118" s="74"/>
      <c r="GY118" s="74"/>
      <c r="GZ118" s="74"/>
      <c r="HA118" s="74"/>
      <c r="HB118" s="74"/>
      <c r="HC118" s="74"/>
      <c r="HD118" s="74"/>
      <c r="HE118" s="74"/>
      <c r="HF118" s="74"/>
      <c r="HG118" s="74"/>
      <c r="HH118" s="74"/>
      <c r="HI118" s="74"/>
      <c r="HJ118" s="74"/>
      <c r="HK118" s="74"/>
      <c r="HL118" s="74"/>
      <c r="HM118" s="74"/>
      <c r="HN118" s="74"/>
      <c r="HO118" s="74"/>
      <c r="HP118" s="74"/>
      <c r="HQ118" s="74"/>
      <c r="HR118" s="74"/>
      <c r="HS118" s="74"/>
      <c r="HT118" s="74"/>
      <c r="HU118" s="74"/>
      <c r="HV118" s="74"/>
      <c r="HW118" s="74"/>
      <c r="HX118" s="74"/>
      <c r="HY118" s="74"/>
      <c r="HZ118" s="74"/>
      <c r="IA118" s="74"/>
      <c r="IB118" s="74"/>
      <c r="IC118" s="74"/>
      <c r="ID118" s="74"/>
      <c r="IE118" s="74"/>
      <c r="IF118" s="74"/>
      <c r="IG118" s="74"/>
      <c r="IH118" s="74"/>
      <c r="II118" s="74"/>
      <c r="IJ118" s="74"/>
      <c r="IK118" s="74"/>
      <c r="IL118" s="74"/>
      <c r="IM118" s="74"/>
      <c r="IN118" s="74"/>
      <c r="IO118" s="74"/>
      <c r="IP118" s="74"/>
      <c r="IQ118" s="74"/>
      <c r="IR118" s="74"/>
      <c r="IS118" s="74"/>
      <c r="IT118" s="74"/>
      <c r="IU118" s="74"/>
    </row>
    <row r="119" spans="1:255" ht="31.5">
      <c r="A119" s="50" t="s">
        <v>294</v>
      </c>
      <c r="B119" s="47" t="s">
        <v>295</v>
      </c>
      <c r="C119" s="49">
        <v>2670.9</v>
      </c>
      <c r="D119" s="49">
        <v>2670.9</v>
      </c>
      <c r="E119" s="49">
        <v>0</v>
      </c>
      <c r="F119" s="49">
        <f t="shared" si="5"/>
        <v>100</v>
      </c>
      <c r="G119" s="49" t="s">
        <v>23</v>
      </c>
      <c r="H119" s="48">
        <f>D119-C119</f>
        <v>0</v>
      </c>
      <c r="I119" s="49">
        <f t="shared" si="4"/>
        <v>2670.9</v>
      </c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  <c r="CI119" s="74"/>
      <c r="CJ119" s="74"/>
      <c r="CK119" s="74"/>
      <c r="CL119" s="74"/>
      <c r="CM119" s="74"/>
      <c r="CN119" s="74"/>
      <c r="CO119" s="74"/>
      <c r="CP119" s="74"/>
      <c r="CQ119" s="74"/>
      <c r="CR119" s="74"/>
      <c r="CS119" s="74"/>
      <c r="CT119" s="74"/>
      <c r="CU119" s="74"/>
      <c r="CV119" s="74"/>
      <c r="CW119" s="74"/>
      <c r="CX119" s="74"/>
      <c r="CY119" s="74"/>
      <c r="CZ119" s="74"/>
      <c r="DA119" s="74"/>
      <c r="DB119" s="74"/>
      <c r="DC119" s="74"/>
      <c r="DD119" s="74"/>
      <c r="DE119" s="74"/>
      <c r="DF119" s="74"/>
      <c r="DG119" s="74"/>
      <c r="DH119" s="74"/>
      <c r="DI119" s="74"/>
      <c r="DJ119" s="74"/>
      <c r="DK119" s="74"/>
      <c r="DL119" s="74"/>
      <c r="DM119" s="74"/>
      <c r="DN119" s="74"/>
      <c r="DO119" s="74"/>
      <c r="DP119" s="74"/>
      <c r="DQ119" s="74"/>
      <c r="DR119" s="74"/>
      <c r="DS119" s="74"/>
      <c r="DT119" s="74"/>
      <c r="DU119" s="74"/>
      <c r="DV119" s="74"/>
      <c r="DW119" s="74"/>
      <c r="DX119" s="74"/>
      <c r="DY119" s="74"/>
      <c r="DZ119" s="74"/>
      <c r="EA119" s="74"/>
      <c r="EB119" s="74"/>
      <c r="EC119" s="74"/>
      <c r="ED119" s="74"/>
      <c r="EE119" s="74"/>
      <c r="EF119" s="74"/>
      <c r="EG119" s="74"/>
      <c r="EH119" s="74"/>
      <c r="EI119" s="74"/>
      <c r="EJ119" s="74"/>
      <c r="EK119" s="74"/>
      <c r="EL119" s="74"/>
      <c r="EM119" s="74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/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M119" s="74"/>
      <c r="GN119" s="74"/>
      <c r="GO119" s="74"/>
      <c r="GP119" s="74"/>
      <c r="GQ119" s="74"/>
      <c r="GR119" s="74"/>
      <c r="GS119" s="74"/>
      <c r="GT119" s="74"/>
      <c r="GU119" s="74"/>
      <c r="GV119" s="74"/>
      <c r="GW119" s="74"/>
      <c r="GX119" s="74"/>
      <c r="GY119" s="74"/>
      <c r="GZ119" s="74"/>
      <c r="HA119" s="74"/>
      <c r="HB119" s="74"/>
      <c r="HC119" s="74"/>
      <c r="HD119" s="74"/>
      <c r="HE119" s="74"/>
      <c r="HF119" s="74"/>
      <c r="HG119" s="74"/>
      <c r="HH119" s="74"/>
      <c r="HI119" s="74"/>
      <c r="HJ119" s="74"/>
      <c r="HK119" s="74"/>
      <c r="HL119" s="74"/>
      <c r="HM119" s="74"/>
      <c r="HN119" s="74"/>
      <c r="HO119" s="74"/>
      <c r="HP119" s="74"/>
      <c r="HQ119" s="74"/>
      <c r="HR119" s="74"/>
      <c r="HS119" s="74"/>
      <c r="HT119" s="74"/>
      <c r="HU119" s="74"/>
      <c r="HV119" s="74"/>
      <c r="HW119" s="74"/>
      <c r="HX119" s="74"/>
      <c r="HY119" s="74"/>
      <c r="HZ119" s="74"/>
      <c r="IA119" s="74"/>
      <c r="IB119" s="74"/>
      <c r="IC119" s="74"/>
      <c r="ID119" s="74"/>
      <c r="IE119" s="74"/>
      <c r="IF119" s="74"/>
      <c r="IG119" s="74"/>
      <c r="IH119" s="74"/>
      <c r="II119" s="74"/>
      <c r="IJ119" s="74"/>
      <c r="IK119" s="74"/>
      <c r="IL119" s="74"/>
      <c r="IM119" s="74"/>
      <c r="IN119" s="74"/>
      <c r="IO119" s="74"/>
      <c r="IP119" s="74"/>
      <c r="IQ119" s="74"/>
      <c r="IR119" s="74"/>
      <c r="IS119" s="74"/>
      <c r="IT119" s="74"/>
      <c r="IU119" s="74"/>
    </row>
    <row r="120" spans="1:255" ht="63">
      <c r="A120" s="40" t="s">
        <v>296</v>
      </c>
      <c r="B120" s="47" t="s">
        <v>297</v>
      </c>
      <c r="C120" s="49">
        <v>96837.7</v>
      </c>
      <c r="D120" s="49">
        <v>96457</v>
      </c>
      <c r="E120" s="49">
        <v>34942.3</v>
      </c>
      <c r="F120" s="49">
        <f t="shared" si="5"/>
        <v>99.60686798633176</v>
      </c>
      <c r="G120" s="49" t="s">
        <v>298</v>
      </c>
      <c r="H120" s="48">
        <f t="shared" si="7"/>
        <v>-380.6999999999971</v>
      </c>
      <c r="I120" s="49">
        <f t="shared" si="4"/>
        <v>61514.7</v>
      </c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  <c r="BX120" s="74"/>
      <c r="BY120" s="74"/>
      <c r="BZ120" s="74"/>
      <c r="CA120" s="74"/>
      <c r="CB120" s="74"/>
      <c r="CC120" s="74"/>
      <c r="CD120" s="74"/>
      <c r="CE120" s="74"/>
      <c r="CF120" s="74"/>
      <c r="CG120" s="74"/>
      <c r="CH120" s="74"/>
      <c r="CI120" s="74"/>
      <c r="CJ120" s="74"/>
      <c r="CK120" s="74"/>
      <c r="CL120" s="74"/>
      <c r="CM120" s="74"/>
      <c r="CN120" s="74"/>
      <c r="CO120" s="74"/>
      <c r="CP120" s="74"/>
      <c r="CQ120" s="74"/>
      <c r="CR120" s="74"/>
      <c r="CS120" s="74"/>
      <c r="CT120" s="74"/>
      <c r="CU120" s="74"/>
      <c r="CV120" s="74"/>
      <c r="CW120" s="74"/>
      <c r="CX120" s="74"/>
      <c r="CY120" s="74"/>
      <c r="CZ120" s="74"/>
      <c r="DA120" s="74"/>
      <c r="DB120" s="74"/>
      <c r="DC120" s="74"/>
      <c r="DD120" s="74"/>
      <c r="DE120" s="74"/>
      <c r="DF120" s="74"/>
      <c r="DG120" s="74"/>
      <c r="DH120" s="74"/>
      <c r="DI120" s="74"/>
      <c r="DJ120" s="74"/>
      <c r="DK120" s="74"/>
      <c r="DL120" s="74"/>
      <c r="DM120" s="74"/>
      <c r="DN120" s="74"/>
      <c r="DO120" s="74"/>
      <c r="DP120" s="74"/>
      <c r="DQ120" s="74"/>
      <c r="DR120" s="74"/>
      <c r="DS120" s="74"/>
      <c r="DT120" s="74"/>
      <c r="DU120" s="74"/>
      <c r="DV120" s="74"/>
      <c r="DW120" s="74"/>
      <c r="DX120" s="74"/>
      <c r="DY120" s="74"/>
      <c r="DZ120" s="74"/>
      <c r="EA120" s="74"/>
      <c r="EB120" s="74"/>
      <c r="EC120" s="74"/>
      <c r="ED120" s="74"/>
      <c r="EE120" s="74"/>
      <c r="EF120" s="74"/>
      <c r="EG120" s="74"/>
      <c r="EH120" s="74"/>
      <c r="EI120" s="74"/>
      <c r="EJ120" s="74"/>
      <c r="EK120" s="74"/>
      <c r="EL120" s="74"/>
      <c r="EM120" s="74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/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M120" s="74"/>
      <c r="GN120" s="74"/>
      <c r="GO120" s="74"/>
      <c r="GP120" s="74"/>
      <c r="GQ120" s="74"/>
      <c r="GR120" s="74"/>
      <c r="GS120" s="74"/>
      <c r="GT120" s="74"/>
      <c r="GU120" s="74"/>
      <c r="GV120" s="74"/>
      <c r="GW120" s="74"/>
      <c r="GX120" s="74"/>
      <c r="GY120" s="74"/>
      <c r="GZ120" s="74"/>
      <c r="HA120" s="74"/>
      <c r="HB120" s="74"/>
      <c r="HC120" s="74"/>
      <c r="HD120" s="74"/>
      <c r="HE120" s="74"/>
      <c r="HF120" s="74"/>
      <c r="HG120" s="74"/>
      <c r="HH120" s="74"/>
      <c r="HI120" s="74"/>
      <c r="HJ120" s="74"/>
      <c r="HK120" s="74"/>
      <c r="HL120" s="74"/>
      <c r="HM120" s="74"/>
      <c r="HN120" s="74"/>
      <c r="HO120" s="74"/>
      <c r="HP120" s="74"/>
      <c r="HQ120" s="74"/>
      <c r="HR120" s="74"/>
      <c r="HS120" s="74"/>
      <c r="HT120" s="74"/>
      <c r="HU120" s="74"/>
      <c r="HV120" s="74"/>
      <c r="HW120" s="74"/>
      <c r="HX120" s="74"/>
      <c r="HY120" s="74"/>
      <c r="HZ120" s="74"/>
      <c r="IA120" s="74"/>
      <c r="IB120" s="74"/>
      <c r="IC120" s="74"/>
      <c r="ID120" s="74"/>
      <c r="IE120" s="74"/>
      <c r="IF120" s="74"/>
      <c r="IG120" s="74"/>
      <c r="IH120" s="74"/>
      <c r="II120" s="74"/>
      <c r="IJ120" s="74"/>
      <c r="IK120" s="74"/>
      <c r="IL120" s="74"/>
      <c r="IM120" s="74"/>
      <c r="IN120" s="74"/>
      <c r="IO120" s="74"/>
      <c r="IP120" s="74"/>
      <c r="IQ120" s="74"/>
      <c r="IR120" s="74"/>
      <c r="IS120" s="74"/>
      <c r="IT120" s="74"/>
      <c r="IU120" s="74"/>
    </row>
    <row r="121" spans="1:255" ht="63">
      <c r="A121" s="40" t="s">
        <v>299</v>
      </c>
      <c r="B121" s="47" t="s">
        <v>300</v>
      </c>
      <c r="C121" s="49">
        <v>0</v>
      </c>
      <c r="D121" s="49">
        <v>0</v>
      </c>
      <c r="E121" s="49">
        <v>3360.8</v>
      </c>
      <c r="F121" s="49" t="s">
        <v>23</v>
      </c>
      <c r="G121" s="49">
        <f t="shared" si="6"/>
        <v>0</v>
      </c>
      <c r="H121" s="48">
        <f t="shared" si="7"/>
        <v>0</v>
      </c>
      <c r="I121" s="49">
        <f t="shared" si="4"/>
        <v>-3360.8</v>
      </c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CZ121" s="74"/>
      <c r="DA121" s="74"/>
      <c r="DB121" s="74"/>
      <c r="DC121" s="74"/>
      <c r="DD121" s="74"/>
      <c r="DE121" s="74"/>
      <c r="DF121" s="74"/>
      <c r="DG121" s="74"/>
      <c r="DH121" s="74"/>
      <c r="DI121" s="74"/>
      <c r="DJ121" s="74"/>
      <c r="DK121" s="74"/>
      <c r="DL121" s="74"/>
      <c r="DM121" s="74"/>
      <c r="DN121" s="74"/>
      <c r="DO121" s="74"/>
      <c r="DP121" s="74"/>
      <c r="DQ121" s="74"/>
      <c r="DR121" s="74"/>
      <c r="DS121" s="74"/>
      <c r="DT121" s="74"/>
      <c r="DU121" s="74"/>
      <c r="DV121" s="74"/>
      <c r="DW121" s="74"/>
      <c r="DX121" s="74"/>
      <c r="DY121" s="74"/>
      <c r="DZ121" s="74"/>
      <c r="EA121" s="74"/>
      <c r="EB121" s="74"/>
      <c r="EC121" s="74"/>
      <c r="ED121" s="74"/>
      <c r="EE121" s="74"/>
      <c r="EF121" s="74"/>
      <c r="EG121" s="74"/>
      <c r="EH121" s="74"/>
      <c r="EI121" s="74"/>
      <c r="EJ121" s="74"/>
      <c r="EK121" s="74"/>
      <c r="EL121" s="74"/>
      <c r="EM121" s="74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/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M121" s="74"/>
      <c r="GN121" s="74"/>
      <c r="GO121" s="74"/>
      <c r="GP121" s="74"/>
      <c r="GQ121" s="74"/>
      <c r="GR121" s="74"/>
      <c r="GS121" s="74"/>
      <c r="GT121" s="74"/>
      <c r="GU121" s="74"/>
      <c r="GV121" s="74"/>
      <c r="GW121" s="74"/>
      <c r="GX121" s="74"/>
      <c r="GY121" s="74"/>
      <c r="GZ121" s="74"/>
      <c r="HA121" s="74"/>
      <c r="HB121" s="74"/>
      <c r="HC121" s="74"/>
      <c r="HD121" s="74"/>
      <c r="HE121" s="74"/>
      <c r="HF121" s="74"/>
      <c r="HG121" s="74"/>
      <c r="HH121" s="74"/>
      <c r="HI121" s="74"/>
      <c r="HJ121" s="74"/>
      <c r="HK121" s="74"/>
      <c r="HL121" s="74"/>
      <c r="HM121" s="74"/>
      <c r="HN121" s="74"/>
      <c r="HO121" s="74"/>
      <c r="HP121" s="74"/>
      <c r="HQ121" s="74"/>
      <c r="HR121" s="74"/>
      <c r="HS121" s="74"/>
      <c r="HT121" s="74"/>
      <c r="HU121" s="74"/>
      <c r="HV121" s="74"/>
      <c r="HW121" s="74"/>
      <c r="HX121" s="74"/>
      <c r="HY121" s="74"/>
      <c r="HZ121" s="74"/>
      <c r="IA121" s="74"/>
      <c r="IB121" s="74"/>
      <c r="IC121" s="74"/>
      <c r="ID121" s="74"/>
      <c r="IE121" s="74"/>
      <c r="IF121" s="74"/>
      <c r="IG121" s="74"/>
      <c r="IH121" s="74"/>
      <c r="II121" s="74"/>
      <c r="IJ121" s="74"/>
      <c r="IK121" s="74"/>
      <c r="IL121" s="74"/>
      <c r="IM121" s="74"/>
      <c r="IN121" s="74"/>
      <c r="IO121" s="74"/>
      <c r="IP121" s="74"/>
      <c r="IQ121" s="74"/>
      <c r="IR121" s="74"/>
      <c r="IS121" s="74"/>
      <c r="IT121" s="74"/>
      <c r="IU121" s="74"/>
    </row>
    <row r="122" spans="1:255" ht="31.5">
      <c r="A122" s="50" t="s">
        <v>301</v>
      </c>
      <c r="B122" s="47" t="s">
        <v>302</v>
      </c>
      <c r="C122" s="49">
        <v>8581.7</v>
      </c>
      <c r="D122" s="49">
        <v>8581.7</v>
      </c>
      <c r="E122" s="49">
        <v>690.1</v>
      </c>
      <c r="F122" s="49">
        <f t="shared" si="5"/>
        <v>100</v>
      </c>
      <c r="G122" s="49" t="s">
        <v>303</v>
      </c>
      <c r="H122" s="48">
        <f t="shared" si="7"/>
        <v>0</v>
      </c>
      <c r="I122" s="49">
        <f t="shared" si="4"/>
        <v>7891.6</v>
      </c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/>
      <c r="BV122" s="74"/>
      <c r="BW122" s="74"/>
      <c r="BX122" s="74"/>
      <c r="BY122" s="74"/>
      <c r="BZ122" s="74"/>
      <c r="CA122" s="74"/>
      <c r="CB122" s="74"/>
      <c r="CC122" s="74"/>
      <c r="CD122" s="74"/>
      <c r="CE122" s="74"/>
      <c r="CF122" s="74"/>
      <c r="CG122" s="74"/>
      <c r="CH122" s="74"/>
      <c r="CI122" s="74"/>
      <c r="CJ122" s="74"/>
      <c r="CK122" s="74"/>
      <c r="CL122" s="74"/>
      <c r="CM122" s="74"/>
      <c r="CN122" s="74"/>
      <c r="CO122" s="74"/>
      <c r="CP122" s="74"/>
      <c r="CQ122" s="74"/>
      <c r="CR122" s="74"/>
      <c r="CS122" s="74"/>
      <c r="CT122" s="74"/>
      <c r="CU122" s="74"/>
      <c r="CV122" s="74"/>
      <c r="CW122" s="74"/>
      <c r="CX122" s="74"/>
      <c r="CY122" s="74"/>
      <c r="CZ122" s="74"/>
      <c r="DA122" s="74"/>
      <c r="DB122" s="74"/>
      <c r="DC122" s="74"/>
      <c r="DD122" s="74"/>
      <c r="DE122" s="74"/>
      <c r="DF122" s="74"/>
      <c r="DG122" s="74"/>
      <c r="DH122" s="74"/>
      <c r="DI122" s="74"/>
      <c r="DJ122" s="74"/>
      <c r="DK122" s="74"/>
      <c r="DL122" s="74"/>
      <c r="DM122" s="74"/>
      <c r="DN122" s="74"/>
      <c r="DO122" s="74"/>
      <c r="DP122" s="74"/>
      <c r="DQ122" s="74"/>
      <c r="DR122" s="74"/>
      <c r="DS122" s="74"/>
      <c r="DT122" s="74"/>
      <c r="DU122" s="74"/>
      <c r="DV122" s="74"/>
      <c r="DW122" s="74"/>
      <c r="DX122" s="74"/>
      <c r="DY122" s="74"/>
      <c r="DZ122" s="74"/>
      <c r="EA122" s="74"/>
      <c r="EB122" s="74"/>
      <c r="EC122" s="74"/>
      <c r="ED122" s="74"/>
      <c r="EE122" s="74"/>
      <c r="EF122" s="74"/>
      <c r="EG122" s="74"/>
      <c r="EH122" s="74"/>
      <c r="EI122" s="74"/>
      <c r="EJ122" s="74"/>
      <c r="EK122" s="74"/>
      <c r="EL122" s="74"/>
      <c r="EM122" s="74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/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M122" s="74"/>
      <c r="GN122" s="74"/>
      <c r="GO122" s="74"/>
      <c r="GP122" s="74"/>
      <c r="GQ122" s="74"/>
      <c r="GR122" s="74"/>
      <c r="GS122" s="74"/>
      <c r="GT122" s="74"/>
      <c r="GU122" s="74"/>
      <c r="GV122" s="74"/>
      <c r="GW122" s="74"/>
      <c r="GX122" s="74"/>
      <c r="GY122" s="74"/>
      <c r="GZ122" s="74"/>
      <c r="HA122" s="74"/>
      <c r="HB122" s="74"/>
      <c r="HC122" s="74"/>
      <c r="HD122" s="74"/>
      <c r="HE122" s="74"/>
      <c r="HF122" s="74"/>
      <c r="HG122" s="74"/>
      <c r="HH122" s="74"/>
      <c r="HI122" s="74"/>
      <c r="HJ122" s="74"/>
      <c r="HK122" s="74"/>
      <c r="HL122" s="74"/>
      <c r="HM122" s="74"/>
      <c r="HN122" s="74"/>
      <c r="HO122" s="74"/>
      <c r="HP122" s="74"/>
      <c r="HQ122" s="74"/>
      <c r="HR122" s="74"/>
      <c r="HS122" s="74"/>
      <c r="HT122" s="74"/>
      <c r="HU122" s="74"/>
      <c r="HV122" s="74"/>
      <c r="HW122" s="74"/>
      <c r="HX122" s="74"/>
      <c r="HY122" s="74"/>
      <c r="HZ122" s="74"/>
      <c r="IA122" s="74"/>
      <c r="IB122" s="74"/>
      <c r="IC122" s="74"/>
      <c r="ID122" s="74"/>
      <c r="IE122" s="74"/>
      <c r="IF122" s="74"/>
      <c r="IG122" s="74"/>
      <c r="IH122" s="74"/>
      <c r="II122" s="74"/>
      <c r="IJ122" s="74"/>
      <c r="IK122" s="74"/>
      <c r="IL122" s="74"/>
      <c r="IM122" s="74"/>
      <c r="IN122" s="74"/>
      <c r="IO122" s="74"/>
      <c r="IP122" s="74"/>
      <c r="IQ122" s="74"/>
      <c r="IR122" s="74"/>
      <c r="IS122" s="74"/>
      <c r="IT122" s="74"/>
      <c r="IU122" s="74"/>
    </row>
    <row r="123" spans="1:255" ht="31.5">
      <c r="A123" s="50" t="s">
        <v>304</v>
      </c>
      <c r="B123" s="47" t="s">
        <v>305</v>
      </c>
      <c r="C123" s="49">
        <v>399.6</v>
      </c>
      <c r="D123" s="49">
        <v>399.6</v>
      </c>
      <c r="E123" s="49">
        <v>0</v>
      </c>
      <c r="F123" s="49">
        <f t="shared" si="5"/>
        <v>100</v>
      </c>
      <c r="G123" s="49" t="s">
        <v>23</v>
      </c>
      <c r="H123" s="48">
        <f t="shared" si="7"/>
        <v>0</v>
      </c>
      <c r="I123" s="49">
        <f t="shared" si="4"/>
        <v>399.6</v>
      </c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/>
      <c r="CI123" s="74"/>
      <c r="CJ123" s="74"/>
      <c r="CK123" s="74"/>
      <c r="CL123" s="74"/>
      <c r="CM123" s="74"/>
      <c r="CN123" s="74"/>
      <c r="CO123" s="74"/>
      <c r="CP123" s="74"/>
      <c r="CQ123" s="74"/>
      <c r="CR123" s="74"/>
      <c r="CS123" s="74"/>
      <c r="CT123" s="74"/>
      <c r="CU123" s="74"/>
      <c r="CV123" s="74"/>
      <c r="CW123" s="74"/>
      <c r="CX123" s="74"/>
      <c r="CY123" s="74"/>
      <c r="CZ123" s="74"/>
      <c r="DA123" s="74"/>
      <c r="DB123" s="74"/>
      <c r="DC123" s="74"/>
      <c r="DD123" s="74"/>
      <c r="DE123" s="74"/>
      <c r="DF123" s="74"/>
      <c r="DG123" s="74"/>
      <c r="DH123" s="74"/>
      <c r="DI123" s="74"/>
      <c r="DJ123" s="74"/>
      <c r="DK123" s="74"/>
      <c r="DL123" s="74"/>
      <c r="DM123" s="74"/>
      <c r="DN123" s="74"/>
      <c r="DO123" s="74"/>
      <c r="DP123" s="74"/>
      <c r="DQ123" s="74"/>
      <c r="DR123" s="74"/>
      <c r="DS123" s="74"/>
      <c r="DT123" s="74"/>
      <c r="DU123" s="74"/>
      <c r="DV123" s="74"/>
      <c r="DW123" s="74"/>
      <c r="DX123" s="74"/>
      <c r="DY123" s="74"/>
      <c r="DZ123" s="74"/>
      <c r="EA123" s="74"/>
      <c r="EB123" s="74"/>
      <c r="EC123" s="74"/>
      <c r="ED123" s="74"/>
      <c r="EE123" s="74"/>
      <c r="EF123" s="74"/>
      <c r="EG123" s="74"/>
      <c r="EH123" s="74"/>
      <c r="EI123" s="74"/>
      <c r="EJ123" s="74"/>
      <c r="EK123" s="74"/>
      <c r="EL123" s="74"/>
      <c r="EM123" s="74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/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M123" s="74"/>
      <c r="GN123" s="74"/>
      <c r="GO123" s="74"/>
      <c r="GP123" s="74"/>
      <c r="GQ123" s="74"/>
      <c r="GR123" s="74"/>
      <c r="GS123" s="74"/>
      <c r="GT123" s="74"/>
      <c r="GU123" s="74"/>
      <c r="GV123" s="74"/>
      <c r="GW123" s="74"/>
      <c r="GX123" s="74"/>
      <c r="GY123" s="74"/>
      <c r="GZ123" s="74"/>
      <c r="HA123" s="74"/>
      <c r="HB123" s="74"/>
      <c r="HC123" s="74"/>
      <c r="HD123" s="74"/>
      <c r="HE123" s="74"/>
      <c r="HF123" s="74"/>
      <c r="HG123" s="74"/>
      <c r="HH123" s="74"/>
      <c r="HI123" s="74"/>
      <c r="HJ123" s="74"/>
      <c r="HK123" s="74"/>
      <c r="HL123" s="74"/>
      <c r="HM123" s="74"/>
      <c r="HN123" s="74"/>
      <c r="HO123" s="74"/>
      <c r="HP123" s="74"/>
      <c r="HQ123" s="74"/>
      <c r="HR123" s="74"/>
      <c r="HS123" s="74"/>
      <c r="HT123" s="74"/>
      <c r="HU123" s="74"/>
      <c r="HV123" s="74"/>
      <c r="HW123" s="74"/>
      <c r="HX123" s="74"/>
      <c r="HY123" s="74"/>
      <c r="HZ123" s="74"/>
      <c r="IA123" s="74"/>
      <c r="IB123" s="74"/>
      <c r="IC123" s="74"/>
      <c r="ID123" s="74"/>
      <c r="IE123" s="74"/>
      <c r="IF123" s="74"/>
      <c r="IG123" s="74"/>
      <c r="IH123" s="74"/>
      <c r="II123" s="74"/>
      <c r="IJ123" s="74"/>
      <c r="IK123" s="74"/>
      <c r="IL123" s="74"/>
      <c r="IM123" s="74"/>
      <c r="IN123" s="74"/>
      <c r="IO123" s="74"/>
      <c r="IP123" s="74"/>
      <c r="IQ123" s="74"/>
      <c r="IR123" s="74"/>
      <c r="IS123" s="74"/>
      <c r="IT123" s="74"/>
      <c r="IU123" s="74"/>
    </row>
    <row r="124" spans="1:255" ht="47.25">
      <c r="A124" s="40" t="s">
        <v>306</v>
      </c>
      <c r="B124" s="47" t="s">
        <v>307</v>
      </c>
      <c r="C124" s="49">
        <v>10880.8</v>
      </c>
      <c r="D124" s="49">
        <v>10880.8</v>
      </c>
      <c r="E124" s="49">
        <v>0</v>
      </c>
      <c r="F124" s="49">
        <f t="shared" si="5"/>
        <v>100</v>
      </c>
      <c r="G124" s="49" t="s">
        <v>23</v>
      </c>
      <c r="H124" s="48">
        <f t="shared" si="7"/>
        <v>0</v>
      </c>
      <c r="I124" s="49">
        <f t="shared" si="4"/>
        <v>10880.8</v>
      </c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/>
      <c r="BV124" s="74"/>
      <c r="BW124" s="74"/>
      <c r="BX124" s="74"/>
      <c r="BY124" s="74"/>
      <c r="BZ124" s="74"/>
      <c r="CA124" s="74"/>
      <c r="CB124" s="74"/>
      <c r="CC124" s="74"/>
      <c r="CD124" s="74"/>
      <c r="CE124" s="74"/>
      <c r="CF124" s="74"/>
      <c r="CG124" s="74"/>
      <c r="CH124" s="74"/>
      <c r="CI124" s="74"/>
      <c r="CJ124" s="74"/>
      <c r="CK124" s="74"/>
      <c r="CL124" s="74"/>
      <c r="CM124" s="74"/>
      <c r="CN124" s="74"/>
      <c r="CO124" s="74"/>
      <c r="CP124" s="74"/>
      <c r="CQ124" s="74"/>
      <c r="CR124" s="74"/>
      <c r="CS124" s="74"/>
      <c r="CT124" s="74"/>
      <c r="CU124" s="74"/>
      <c r="CV124" s="74"/>
      <c r="CW124" s="74"/>
      <c r="CX124" s="74"/>
      <c r="CY124" s="74"/>
      <c r="CZ124" s="74"/>
      <c r="DA124" s="74"/>
      <c r="DB124" s="74"/>
      <c r="DC124" s="74"/>
      <c r="DD124" s="74"/>
      <c r="DE124" s="74"/>
      <c r="DF124" s="74"/>
      <c r="DG124" s="74"/>
      <c r="DH124" s="74"/>
      <c r="DI124" s="74"/>
      <c r="DJ124" s="74"/>
      <c r="DK124" s="74"/>
      <c r="DL124" s="74"/>
      <c r="DM124" s="74"/>
      <c r="DN124" s="74"/>
      <c r="DO124" s="74"/>
      <c r="DP124" s="74"/>
      <c r="DQ124" s="74"/>
      <c r="DR124" s="74"/>
      <c r="DS124" s="74"/>
      <c r="DT124" s="74"/>
      <c r="DU124" s="74"/>
      <c r="DV124" s="74"/>
      <c r="DW124" s="74"/>
      <c r="DX124" s="74"/>
      <c r="DY124" s="74"/>
      <c r="DZ124" s="74"/>
      <c r="EA124" s="74"/>
      <c r="EB124" s="74"/>
      <c r="EC124" s="74"/>
      <c r="ED124" s="74"/>
      <c r="EE124" s="74"/>
      <c r="EF124" s="74"/>
      <c r="EG124" s="74"/>
      <c r="EH124" s="74"/>
      <c r="EI124" s="74"/>
      <c r="EJ124" s="74"/>
      <c r="EK124" s="74"/>
      <c r="EL124" s="74"/>
      <c r="EM124" s="74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/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M124" s="74"/>
      <c r="GN124" s="74"/>
      <c r="GO124" s="74"/>
      <c r="GP124" s="74"/>
      <c r="GQ124" s="74"/>
      <c r="GR124" s="74"/>
      <c r="GS124" s="74"/>
      <c r="GT124" s="74"/>
      <c r="GU124" s="74"/>
      <c r="GV124" s="74"/>
      <c r="GW124" s="74"/>
      <c r="GX124" s="74"/>
      <c r="GY124" s="74"/>
      <c r="GZ124" s="74"/>
      <c r="HA124" s="74"/>
      <c r="HB124" s="74"/>
      <c r="HC124" s="74"/>
      <c r="HD124" s="74"/>
      <c r="HE124" s="74"/>
      <c r="HF124" s="74"/>
      <c r="HG124" s="74"/>
      <c r="HH124" s="74"/>
      <c r="HI124" s="74"/>
      <c r="HJ124" s="74"/>
      <c r="HK124" s="74"/>
      <c r="HL124" s="74"/>
      <c r="HM124" s="74"/>
      <c r="HN124" s="74"/>
      <c r="HO124" s="74"/>
      <c r="HP124" s="74"/>
      <c r="HQ124" s="74"/>
      <c r="HR124" s="74"/>
      <c r="HS124" s="74"/>
      <c r="HT124" s="74"/>
      <c r="HU124" s="74"/>
      <c r="HV124" s="74"/>
      <c r="HW124" s="74"/>
      <c r="HX124" s="74"/>
      <c r="HY124" s="74"/>
      <c r="HZ124" s="74"/>
      <c r="IA124" s="74"/>
      <c r="IB124" s="74"/>
      <c r="IC124" s="74"/>
      <c r="ID124" s="74"/>
      <c r="IE124" s="74"/>
      <c r="IF124" s="74"/>
      <c r="IG124" s="74"/>
      <c r="IH124" s="74"/>
      <c r="II124" s="74"/>
      <c r="IJ124" s="74"/>
      <c r="IK124" s="74"/>
      <c r="IL124" s="74"/>
      <c r="IM124" s="74"/>
      <c r="IN124" s="74"/>
      <c r="IO124" s="74"/>
      <c r="IP124" s="74"/>
      <c r="IQ124" s="74"/>
      <c r="IR124" s="74"/>
      <c r="IS124" s="74"/>
      <c r="IT124" s="74"/>
      <c r="IU124" s="74"/>
    </row>
    <row r="125" spans="1:255" ht="63">
      <c r="A125" s="40" t="s">
        <v>308</v>
      </c>
      <c r="B125" s="47" t="s">
        <v>309</v>
      </c>
      <c r="C125" s="49">
        <v>46953.6</v>
      </c>
      <c r="D125" s="49">
        <v>46953.1</v>
      </c>
      <c r="E125" s="49">
        <v>56543.7</v>
      </c>
      <c r="F125" s="49">
        <f t="shared" si="5"/>
        <v>99.99893511892591</v>
      </c>
      <c r="G125" s="49">
        <f t="shared" si="6"/>
        <v>83.03860553872492</v>
      </c>
      <c r="H125" s="48">
        <f t="shared" si="7"/>
        <v>-0.5</v>
      </c>
      <c r="I125" s="49">
        <f t="shared" si="4"/>
        <v>-9590.599999999999</v>
      </c>
      <c r="J125" s="45"/>
      <c r="K125" s="63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5"/>
      <c r="DN125" s="45"/>
      <c r="DO125" s="45"/>
      <c r="DP125" s="45"/>
      <c r="DQ125" s="45"/>
      <c r="DR125" s="45"/>
      <c r="DS125" s="45"/>
      <c r="DT125" s="45"/>
      <c r="DU125" s="45"/>
      <c r="DV125" s="45"/>
      <c r="DW125" s="45"/>
      <c r="DX125" s="45"/>
      <c r="DY125" s="45"/>
      <c r="DZ125" s="45"/>
      <c r="EA125" s="45"/>
      <c r="EB125" s="45"/>
      <c r="EC125" s="45"/>
      <c r="ED125" s="45"/>
      <c r="EE125" s="45"/>
      <c r="EF125" s="45"/>
      <c r="EG125" s="45"/>
      <c r="EH125" s="45"/>
      <c r="EI125" s="45"/>
      <c r="EJ125" s="45"/>
      <c r="EK125" s="45"/>
      <c r="EL125" s="45"/>
      <c r="EM125" s="45"/>
      <c r="EN125" s="45"/>
      <c r="EO125" s="45"/>
      <c r="EP125" s="45"/>
      <c r="EQ125" s="45"/>
      <c r="ER125" s="45"/>
      <c r="ES125" s="45"/>
      <c r="ET125" s="45"/>
      <c r="EU125" s="45"/>
      <c r="EV125" s="45"/>
      <c r="EW125" s="45"/>
      <c r="EX125" s="45"/>
      <c r="EY125" s="45"/>
      <c r="EZ125" s="45"/>
      <c r="FA125" s="45"/>
      <c r="FB125" s="45"/>
      <c r="FC125" s="45"/>
      <c r="FD125" s="45"/>
      <c r="FE125" s="45"/>
      <c r="FF125" s="45"/>
      <c r="FG125" s="45"/>
      <c r="FH125" s="45"/>
      <c r="FI125" s="45"/>
      <c r="FJ125" s="45"/>
      <c r="FK125" s="45"/>
      <c r="FL125" s="45"/>
      <c r="FM125" s="45"/>
      <c r="FN125" s="45"/>
      <c r="FO125" s="45"/>
      <c r="FP125" s="45"/>
      <c r="FQ125" s="45"/>
      <c r="FR125" s="45"/>
      <c r="FS125" s="45"/>
      <c r="FT125" s="45"/>
      <c r="FU125" s="45"/>
      <c r="FV125" s="45"/>
      <c r="FW125" s="45"/>
      <c r="FX125" s="45"/>
      <c r="FY125" s="45"/>
      <c r="FZ125" s="45"/>
      <c r="GA125" s="45"/>
      <c r="GB125" s="45"/>
      <c r="GC125" s="45"/>
      <c r="GD125" s="45"/>
      <c r="GE125" s="45"/>
      <c r="GF125" s="45"/>
      <c r="GG125" s="45"/>
      <c r="GH125" s="45"/>
      <c r="GI125" s="45"/>
      <c r="GJ125" s="45"/>
      <c r="GK125" s="45"/>
      <c r="GL125" s="45"/>
      <c r="GM125" s="45"/>
      <c r="GN125" s="45"/>
      <c r="GO125" s="45"/>
      <c r="GP125" s="45"/>
      <c r="GQ125" s="45"/>
      <c r="GR125" s="45"/>
      <c r="GS125" s="45"/>
      <c r="GT125" s="45"/>
      <c r="GU125" s="45"/>
      <c r="GV125" s="45"/>
      <c r="GW125" s="45"/>
      <c r="GX125" s="45"/>
      <c r="GY125" s="45"/>
      <c r="GZ125" s="45"/>
      <c r="HA125" s="45"/>
      <c r="HB125" s="45"/>
      <c r="HC125" s="45"/>
      <c r="HD125" s="45"/>
      <c r="HE125" s="45"/>
      <c r="HF125" s="45"/>
      <c r="HG125" s="45"/>
      <c r="HH125" s="45"/>
      <c r="HI125" s="45"/>
      <c r="HJ125" s="45"/>
      <c r="HK125" s="45"/>
      <c r="HL125" s="45"/>
      <c r="HM125" s="45"/>
      <c r="HN125" s="45"/>
      <c r="HO125" s="45"/>
      <c r="HP125" s="45"/>
      <c r="HQ125" s="45"/>
      <c r="HR125" s="45"/>
      <c r="HS125" s="45"/>
      <c r="HT125" s="45"/>
      <c r="HU125" s="45"/>
      <c r="HV125" s="45"/>
      <c r="HW125" s="45"/>
      <c r="HX125" s="45"/>
      <c r="HY125" s="45"/>
      <c r="HZ125" s="45"/>
      <c r="IA125" s="45"/>
      <c r="IB125" s="45"/>
      <c r="IC125" s="45"/>
      <c r="ID125" s="45"/>
      <c r="IE125" s="45"/>
      <c r="IF125" s="45"/>
      <c r="IG125" s="45"/>
      <c r="IH125" s="45"/>
      <c r="II125" s="45"/>
      <c r="IJ125" s="45"/>
      <c r="IK125" s="45"/>
      <c r="IL125" s="45"/>
      <c r="IM125" s="45"/>
      <c r="IN125" s="45"/>
      <c r="IO125" s="45"/>
      <c r="IP125" s="45"/>
      <c r="IQ125" s="45"/>
      <c r="IR125" s="45"/>
      <c r="IS125" s="45"/>
      <c r="IT125" s="45"/>
      <c r="IU125" s="45"/>
    </row>
    <row r="126" spans="1:255" ht="31.5">
      <c r="A126" s="40" t="s">
        <v>310</v>
      </c>
      <c r="B126" s="47" t="s">
        <v>311</v>
      </c>
      <c r="C126" s="49">
        <v>47500</v>
      </c>
      <c r="D126" s="49">
        <v>47456.6</v>
      </c>
      <c r="E126" s="49">
        <v>41838.9</v>
      </c>
      <c r="F126" s="49">
        <f t="shared" si="5"/>
        <v>99.90863157894736</v>
      </c>
      <c r="G126" s="49">
        <f t="shared" si="6"/>
        <v>113.42697824273583</v>
      </c>
      <c r="H126" s="48">
        <f t="shared" si="7"/>
        <v>-43.400000000001455</v>
      </c>
      <c r="I126" s="49">
        <f t="shared" si="4"/>
        <v>5617.699999999997</v>
      </c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  <c r="ER126" s="45"/>
      <c r="ES126" s="45"/>
      <c r="ET126" s="45"/>
      <c r="EU126" s="45"/>
      <c r="EV126" s="45"/>
      <c r="EW126" s="45"/>
      <c r="EX126" s="45"/>
      <c r="EY126" s="45"/>
      <c r="EZ126" s="45"/>
      <c r="FA126" s="45"/>
      <c r="FB126" s="45"/>
      <c r="FC126" s="45"/>
      <c r="FD126" s="45"/>
      <c r="FE126" s="45"/>
      <c r="FF126" s="45"/>
      <c r="FG126" s="45"/>
      <c r="FH126" s="45"/>
      <c r="FI126" s="45"/>
      <c r="FJ126" s="45"/>
      <c r="FK126" s="45"/>
      <c r="FL126" s="45"/>
      <c r="FM126" s="45"/>
      <c r="FN126" s="45"/>
      <c r="FO126" s="45"/>
      <c r="FP126" s="45"/>
      <c r="FQ126" s="45"/>
      <c r="FR126" s="45"/>
      <c r="FS126" s="45"/>
      <c r="FT126" s="45"/>
      <c r="FU126" s="45"/>
      <c r="FV126" s="45"/>
      <c r="FW126" s="45"/>
      <c r="FX126" s="45"/>
      <c r="FY126" s="45"/>
      <c r="FZ126" s="45"/>
      <c r="GA126" s="45"/>
      <c r="GB126" s="45"/>
      <c r="GC126" s="45"/>
      <c r="GD126" s="45"/>
      <c r="GE126" s="45"/>
      <c r="GF126" s="45"/>
      <c r="GG126" s="45"/>
      <c r="GH126" s="45"/>
      <c r="GI126" s="45"/>
      <c r="GJ126" s="45"/>
      <c r="GK126" s="45"/>
      <c r="GL126" s="45"/>
      <c r="GM126" s="45"/>
      <c r="GN126" s="45"/>
      <c r="GO126" s="45"/>
      <c r="GP126" s="45"/>
      <c r="GQ126" s="45"/>
      <c r="GR126" s="45"/>
      <c r="GS126" s="45"/>
      <c r="GT126" s="45"/>
      <c r="GU126" s="45"/>
      <c r="GV126" s="45"/>
      <c r="GW126" s="45"/>
      <c r="GX126" s="45"/>
      <c r="GY126" s="45"/>
      <c r="GZ126" s="45"/>
      <c r="HA126" s="45"/>
      <c r="HB126" s="45"/>
      <c r="HC126" s="45"/>
      <c r="HD126" s="45"/>
      <c r="HE126" s="45"/>
      <c r="HF126" s="45"/>
      <c r="HG126" s="45"/>
      <c r="HH126" s="45"/>
      <c r="HI126" s="45"/>
      <c r="HJ126" s="45"/>
      <c r="HK126" s="45"/>
      <c r="HL126" s="45"/>
      <c r="HM126" s="45"/>
      <c r="HN126" s="45"/>
      <c r="HO126" s="45"/>
      <c r="HP126" s="45"/>
      <c r="HQ126" s="45"/>
      <c r="HR126" s="45"/>
      <c r="HS126" s="45"/>
      <c r="HT126" s="45"/>
      <c r="HU126" s="45"/>
      <c r="HV126" s="45"/>
      <c r="HW126" s="45"/>
      <c r="HX126" s="45"/>
      <c r="HY126" s="45"/>
      <c r="HZ126" s="45"/>
      <c r="IA126" s="45"/>
      <c r="IB126" s="45"/>
      <c r="IC126" s="45"/>
      <c r="ID126" s="45"/>
      <c r="IE126" s="45"/>
      <c r="IF126" s="45"/>
      <c r="IG126" s="45"/>
      <c r="IH126" s="45"/>
      <c r="II126" s="45"/>
      <c r="IJ126" s="45"/>
      <c r="IK126" s="45"/>
      <c r="IL126" s="45"/>
      <c r="IM126" s="45"/>
      <c r="IN126" s="45"/>
      <c r="IO126" s="45"/>
      <c r="IP126" s="45"/>
      <c r="IQ126" s="45"/>
      <c r="IR126" s="45"/>
      <c r="IS126" s="45"/>
      <c r="IT126" s="45"/>
      <c r="IU126" s="45"/>
    </row>
    <row r="127" spans="1:255" ht="15.75">
      <c r="A127" s="40" t="s">
        <v>312</v>
      </c>
      <c r="B127" s="47" t="s">
        <v>313</v>
      </c>
      <c r="C127" s="49">
        <v>56487.3</v>
      </c>
      <c r="D127" s="49">
        <v>55506.3</v>
      </c>
      <c r="E127" s="49">
        <v>26537.8</v>
      </c>
      <c r="F127" s="49">
        <f t="shared" si="5"/>
        <v>98.26332644682965</v>
      </c>
      <c r="G127" s="49" t="s">
        <v>314</v>
      </c>
      <c r="H127" s="48">
        <f t="shared" si="7"/>
        <v>-981</v>
      </c>
      <c r="I127" s="49">
        <f t="shared" si="4"/>
        <v>28968.500000000004</v>
      </c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  <c r="BW127" s="74"/>
      <c r="BX127" s="74"/>
      <c r="BY127" s="74"/>
      <c r="BZ127" s="74"/>
      <c r="CA127" s="74"/>
      <c r="CB127" s="74"/>
      <c r="CC127" s="74"/>
      <c r="CD127" s="74"/>
      <c r="CE127" s="74"/>
      <c r="CF127" s="74"/>
      <c r="CG127" s="74"/>
      <c r="CH127" s="74"/>
      <c r="CI127" s="74"/>
      <c r="CJ127" s="74"/>
      <c r="CK127" s="74"/>
      <c r="CL127" s="74"/>
      <c r="CM127" s="74"/>
      <c r="CN127" s="74"/>
      <c r="CO127" s="74"/>
      <c r="CP127" s="74"/>
      <c r="CQ127" s="74"/>
      <c r="CR127" s="74"/>
      <c r="CS127" s="74"/>
      <c r="CT127" s="74"/>
      <c r="CU127" s="74"/>
      <c r="CV127" s="74"/>
      <c r="CW127" s="74"/>
      <c r="CX127" s="74"/>
      <c r="CY127" s="74"/>
      <c r="CZ127" s="74"/>
      <c r="DA127" s="74"/>
      <c r="DB127" s="74"/>
      <c r="DC127" s="74"/>
      <c r="DD127" s="74"/>
      <c r="DE127" s="74"/>
      <c r="DF127" s="74"/>
      <c r="DG127" s="74"/>
      <c r="DH127" s="74"/>
      <c r="DI127" s="74"/>
      <c r="DJ127" s="74"/>
      <c r="DK127" s="74"/>
      <c r="DL127" s="74"/>
      <c r="DM127" s="74"/>
      <c r="DN127" s="74"/>
      <c r="DO127" s="74"/>
      <c r="DP127" s="74"/>
      <c r="DQ127" s="74"/>
      <c r="DR127" s="74"/>
      <c r="DS127" s="74"/>
      <c r="DT127" s="74"/>
      <c r="DU127" s="74"/>
      <c r="DV127" s="74"/>
      <c r="DW127" s="74"/>
      <c r="DX127" s="74"/>
      <c r="DY127" s="74"/>
      <c r="DZ127" s="74"/>
      <c r="EA127" s="74"/>
      <c r="EB127" s="74"/>
      <c r="EC127" s="74"/>
      <c r="ED127" s="74"/>
      <c r="EE127" s="74"/>
      <c r="EF127" s="74"/>
      <c r="EG127" s="74"/>
      <c r="EH127" s="74"/>
      <c r="EI127" s="74"/>
      <c r="EJ127" s="74"/>
      <c r="EK127" s="74"/>
      <c r="EL127" s="74"/>
      <c r="EM127" s="74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/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M127" s="74"/>
      <c r="GN127" s="74"/>
      <c r="GO127" s="74"/>
      <c r="GP127" s="74"/>
      <c r="GQ127" s="74"/>
      <c r="GR127" s="74"/>
      <c r="GS127" s="74"/>
      <c r="GT127" s="74"/>
      <c r="GU127" s="74"/>
      <c r="GV127" s="74"/>
      <c r="GW127" s="74"/>
      <c r="GX127" s="74"/>
      <c r="GY127" s="74"/>
      <c r="GZ127" s="74"/>
      <c r="HA127" s="74"/>
      <c r="HB127" s="74"/>
      <c r="HC127" s="74"/>
      <c r="HD127" s="74"/>
      <c r="HE127" s="74"/>
      <c r="HF127" s="74"/>
      <c r="HG127" s="74"/>
      <c r="HH127" s="74"/>
      <c r="HI127" s="74"/>
      <c r="HJ127" s="74"/>
      <c r="HK127" s="74"/>
      <c r="HL127" s="74"/>
      <c r="HM127" s="74"/>
      <c r="HN127" s="74"/>
      <c r="HO127" s="74"/>
      <c r="HP127" s="74"/>
      <c r="HQ127" s="74"/>
      <c r="HR127" s="74"/>
      <c r="HS127" s="74"/>
      <c r="HT127" s="74"/>
      <c r="HU127" s="74"/>
      <c r="HV127" s="74"/>
      <c r="HW127" s="74"/>
      <c r="HX127" s="74"/>
      <c r="HY127" s="74"/>
      <c r="HZ127" s="74"/>
      <c r="IA127" s="74"/>
      <c r="IB127" s="74"/>
      <c r="IC127" s="74"/>
      <c r="ID127" s="74"/>
      <c r="IE127" s="74"/>
      <c r="IF127" s="74"/>
      <c r="IG127" s="74"/>
      <c r="IH127" s="74"/>
      <c r="II127" s="74"/>
      <c r="IJ127" s="74"/>
      <c r="IK127" s="74"/>
      <c r="IL127" s="74"/>
      <c r="IM127" s="74"/>
      <c r="IN127" s="74"/>
      <c r="IO127" s="74"/>
      <c r="IP127" s="74"/>
      <c r="IQ127" s="74"/>
      <c r="IR127" s="74"/>
      <c r="IS127" s="74"/>
      <c r="IT127" s="74"/>
      <c r="IU127" s="74"/>
    </row>
    <row r="128" spans="1:9" ht="15.75">
      <c r="A128" s="40" t="s">
        <v>315</v>
      </c>
      <c r="B128" s="67" t="s">
        <v>316</v>
      </c>
      <c r="C128" s="49">
        <v>22878.7</v>
      </c>
      <c r="D128" s="49">
        <v>22878.7</v>
      </c>
      <c r="E128" s="49">
        <v>21971</v>
      </c>
      <c r="F128" s="49">
        <f t="shared" si="5"/>
        <v>100</v>
      </c>
      <c r="G128" s="49">
        <f t="shared" si="6"/>
        <v>104.13135496791226</v>
      </c>
      <c r="H128" s="48">
        <f t="shared" si="7"/>
        <v>0</v>
      </c>
      <c r="I128" s="49">
        <f t="shared" si="4"/>
        <v>907.7000000000007</v>
      </c>
    </row>
    <row r="129" spans="1:9" ht="15.75">
      <c r="A129" s="40" t="s">
        <v>317</v>
      </c>
      <c r="B129" s="67" t="s">
        <v>313</v>
      </c>
      <c r="C129" s="49">
        <v>7550.7</v>
      </c>
      <c r="D129" s="49">
        <v>7550.7</v>
      </c>
      <c r="E129" s="49">
        <v>53473.1</v>
      </c>
      <c r="F129" s="49">
        <f t="shared" si="5"/>
        <v>100</v>
      </c>
      <c r="G129" s="49">
        <f t="shared" si="6"/>
        <v>14.120557813180834</v>
      </c>
      <c r="H129" s="48">
        <f t="shared" si="7"/>
        <v>0</v>
      </c>
      <c r="I129" s="49">
        <f t="shared" si="4"/>
        <v>-45922.4</v>
      </c>
    </row>
    <row r="130" spans="1:255" ht="15.75">
      <c r="A130" s="40" t="s">
        <v>318</v>
      </c>
      <c r="B130" s="67" t="s">
        <v>313</v>
      </c>
      <c r="C130" s="49">
        <v>39934.7</v>
      </c>
      <c r="D130" s="49">
        <v>39691</v>
      </c>
      <c r="E130" s="49">
        <v>57079</v>
      </c>
      <c r="F130" s="49">
        <f t="shared" si="5"/>
        <v>99.38975377303449</v>
      </c>
      <c r="G130" s="49">
        <f t="shared" si="6"/>
        <v>69.5369575500622</v>
      </c>
      <c r="H130" s="48">
        <f t="shared" si="7"/>
        <v>-243.6999999999971</v>
      </c>
      <c r="I130" s="49">
        <f t="shared" si="4"/>
        <v>-17388</v>
      </c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  <c r="DH130" s="45"/>
      <c r="DI130" s="45"/>
      <c r="DJ130" s="45"/>
      <c r="DK130" s="45"/>
      <c r="DL130" s="45"/>
      <c r="DM130" s="45"/>
      <c r="DN130" s="45"/>
      <c r="DO130" s="45"/>
      <c r="DP130" s="45"/>
      <c r="DQ130" s="45"/>
      <c r="DR130" s="45"/>
      <c r="DS130" s="45"/>
      <c r="DT130" s="45"/>
      <c r="DU130" s="45"/>
      <c r="DV130" s="45"/>
      <c r="DW130" s="45"/>
      <c r="DX130" s="45"/>
      <c r="DY130" s="45"/>
      <c r="DZ130" s="45"/>
      <c r="EA130" s="45"/>
      <c r="EB130" s="45"/>
      <c r="EC130" s="45"/>
      <c r="ED130" s="45"/>
      <c r="EE130" s="45"/>
      <c r="EF130" s="45"/>
      <c r="EG130" s="45"/>
      <c r="EH130" s="45"/>
      <c r="EI130" s="45"/>
      <c r="EJ130" s="45"/>
      <c r="EK130" s="45"/>
      <c r="EL130" s="45"/>
      <c r="EM130" s="45"/>
      <c r="EN130" s="45"/>
      <c r="EO130" s="45"/>
      <c r="EP130" s="45"/>
      <c r="EQ130" s="45"/>
      <c r="ER130" s="45"/>
      <c r="ES130" s="45"/>
      <c r="ET130" s="45"/>
      <c r="EU130" s="45"/>
      <c r="EV130" s="45"/>
      <c r="EW130" s="45"/>
      <c r="EX130" s="45"/>
      <c r="EY130" s="45"/>
      <c r="EZ130" s="45"/>
      <c r="FA130" s="45"/>
      <c r="FB130" s="45"/>
      <c r="FC130" s="45"/>
      <c r="FD130" s="45"/>
      <c r="FE130" s="45"/>
      <c r="FF130" s="45"/>
      <c r="FG130" s="45"/>
      <c r="FH130" s="45"/>
      <c r="FI130" s="45"/>
      <c r="FJ130" s="45"/>
      <c r="FK130" s="45"/>
      <c r="FL130" s="45"/>
      <c r="FM130" s="45"/>
      <c r="FN130" s="45"/>
      <c r="FO130" s="45"/>
      <c r="FP130" s="45"/>
      <c r="FQ130" s="45"/>
      <c r="FR130" s="45"/>
      <c r="FS130" s="45"/>
      <c r="FT130" s="45"/>
      <c r="FU130" s="45"/>
      <c r="FV130" s="45"/>
      <c r="FW130" s="45"/>
      <c r="FX130" s="45"/>
      <c r="FY130" s="45"/>
      <c r="FZ130" s="45"/>
      <c r="GA130" s="45"/>
      <c r="GB130" s="45"/>
      <c r="GC130" s="45"/>
      <c r="GD130" s="45"/>
      <c r="GE130" s="45"/>
      <c r="GF130" s="45"/>
      <c r="GG130" s="45"/>
      <c r="GH130" s="45"/>
      <c r="GI130" s="45"/>
      <c r="GJ130" s="45"/>
      <c r="GK130" s="45"/>
      <c r="GL130" s="45"/>
      <c r="GM130" s="45"/>
      <c r="GN130" s="45"/>
      <c r="GO130" s="45"/>
      <c r="GP130" s="45"/>
      <c r="GQ130" s="45"/>
      <c r="GR130" s="45"/>
      <c r="GS130" s="45"/>
      <c r="GT130" s="45"/>
      <c r="GU130" s="45"/>
      <c r="GV130" s="45"/>
      <c r="GW130" s="45"/>
      <c r="GX130" s="45"/>
      <c r="GY130" s="45"/>
      <c r="GZ130" s="45"/>
      <c r="HA130" s="45"/>
      <c r="HB130" s="45"/>
      <c r="HC130" s="45"/>
      <c r="HD130" s="45"/>
      <c r="HE130" s="45"/>
      <c r="HF130" s="45"/>
      <c r="HG130" s="45"/>
      <c r="HH130" s="45"/>
      <c r="HI130" s="45"/>
      <c r="HJ130" s="45"/>
      <c r="HK130" s="45"/>
      <c r="HL130" s="45"/>
      <c r="HM130" s="45"/>
      <c r="HN130" s="45"/>
      <c r="HO130" s="45"/>
      <c r="HP130" s="45"/>
      <c r="HQ130" s="45"/>
      <c r="HR130" s="45"/>
      <c r="HS130" s="45"/>
      <c r="HT130" s="45"/>
      <c r="HU130" s="45"/>
      <c r="HV130" s="45"/>
      <c r="HW130" s="45"/>
      <c r="HX130" s="45"/>
      <c r="HY130" s="45"/>
      <c r="HZ130" s="45"/>
      <c r="IA130" s="45"/>
      <c r="IB130" s="45"/>
      <c r="IC130" s="45"/>
      <c r="ID130" s="45"/>
      <c r="IE130" s="45"/>
      <c r="IF130" s="45"/>
      <c r="IG130" s="45"/>
      <c r="IH130" s="45"/>
      <c r="II130" s="45"/>
      <c r="IJ130" s="45"/>
      <c r="IK130" s="45"/>
      <c r="IL130" s="45"/>
      <c r="IM130" s="45"/>
      <c r="IN130" s="45"/>
      <c r="IO130" s="45"/>
      <c r="IP130" s="45"/>
      <c r="IQ130" s="45"/>
      <c r="IR130" s="45"/>
      <c r="IS130" s="45"/>
      <c r="IT130" s="45"/>
      <c r="IU130" s="45"/>
    </row>
    <row r="131" spans="1:255" ht="15.75">
      <c r="A131" s="40" t="s">
        <v>319</v>
      </c>
      <c r="B131" s="67" t="s">
        <v>313</v>
      </c>
      <c r="C131" s="49">
        <v>5851.6</v>
      </c>
      <c r="D131" s="49">
        <v>5851.6</v>
      </c>
      <c r="E131" s="49">
        <v>0</v>
      </c>
      <c r="F131" s="49">
        <f t="shared" si="5"/>
        <v>100</v>
      </c>
      <c r="G131" s="49" t="s">
        <v>23</v>
      </c>
      <c r="H131" s="48">
        <f t="shared" si="7"/>
        <v>0</v>
      </c>
      <c r="I131" s="49">
        <f t="shared" si="4"/>
        <v>5851.6</v>
      </c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5"/>
      <c r="DI131" s="45"/>
      <c r="DJ131" s="45"/>
      <c r="DK131" s="45"/>
      <c r="DL131" s="45"/>
      <c r="DM131" s="45"/>
      <c r="DN131" s="45"/>
      <c r="DO131" s="45"/>
      <c r="DP131" s="45"/>
      <c r="DQ131" s="45"/>
      <c r="DR131" s="45"/>
      <c r="DS131" s="45"/>
      <c r="DT131" s="45"/>
      <c r="DU131" s="45"/>
      <c r="DV131" s="45"/>
      <c r="DW131" s="45"/>
      <c r="DX131" s="45"/>
      <c r="DY131" s="45"/>
      <c r="DZ131" s="45"/>
      <c r="EA131" s="45"/>
      <c r="EB131" s="45"/>
      <c r="EC131" s="45"/>
      <c r="ED131" s="45"/>
      <c r="EE131" s="45"/>
      <c r="EF131" s="45"/>
      <c r="EG131" s="45"/>
      <c r="EH131" s="45"/>
      <c r="EI131" s="45"/>
      <c r="EJ131" s="45"/>
      <c r="EK131" s="45"/>
      <c r="EL131" s="45"/>
      <c r="EM131" s="45"/>
      <c r="EN131" s="45"/>
      <c r="EO131" s="45"/>
      <c r="EP131" s="45"/>
      <c r="EQ131" s="45"/>
      <c r="ER131" s="45"/>
      <c r="ES131" s="45"/>
      <c r="ET131" s="45"/>
      <c r="EU131" s="45"/>
      <c r="EV131" s="45"/>
      <c r="EW131" s="45"/>
      <c r="EX131" s="45"/>
      <c r="EY131" s="45"/>
      <c r="EZ131" s="45"/>
      <c r="FA131" s="45"/>
      <c r="FB131" s="45"/>
      <c r="FC131" s="45"/>
      <c r="FD131" s="45"/>
      <c r="FE131" s="45"/>
      <c r="FF131" s="45"/>
      <c r="FG131" s="45"/>
      <c r="FH131" s="45"/>
      <c r="FI131" s="45"/>
      <c r="FJ131" s="45"/>
      <c r="FK131" s="45"/>
      <c r="FL131" s="45"/>
      <c r="FM131" s="45"/>
      <c r="FN131" s="45"/>
      <c r="FO131" s="45"/>
      <c r="FP131" s="45"/>
      <c r="FQ131" s="45"/>
      <c r="FR131" s="45"/>
      <c r="FS131" s="45"/>
      <c r="FT131" s="45"/>
      <c r="FU131" s="45"/>
      <c r="FV131" s="45"/>
      <c r="FW131" s="45"/>
      <c r="FX131" s="45"/>
      <c r="FY131" s="45"/>
      <c r="FZ131" s="45"/>
      <c r="GA131" s="45"/>
      <c r="GB131" s="45"/>
      <c r="GC131" s="45"/>
      <c r="GD131" s="45"/>
      <c r="GE131" s="45"/>
      <c r="GF131" s="45"/>
      <c r="GG131" s="45"/>
      <c r="GH131" s="45"/>
      <c r="GI131" s="45"/>
      <c r="GJ131" s="45"/>
      <c r="GK131" s="45"/>
      <c r="GL131" s="45"/>
      <c r="GM131" s="45"/>
      <c r="GN131" s="45"/>
      <c r="GO131" s="45"/>
      <c r="GP131" s="45"/>
      <c r="GQ131" s="45"/>
      <c r="GR131" s="45"/>
      <c r="GS131" s="45"/>
      <c r="GT131" s="45"/>
      <c r="GU131" s="45"/>
      <c r="GV131" s="45"/>
      <c r="GW131" s="45"/>
      <c r="GX131" s="45"/>
      <c r="GY131" s="45"/>
      <c r="GZ131" s="45"/>
      <c r="HA131" s="45"/>
      <c r="HB131" s="45"/>
      <c r="HC131" s="45"/>
      <c r="HD131" s="45"/>
      <c r="HE131" s="45"/>
      <c r="HF131" s="45"/>
      <c r="HG131" s="45"/>
      <c r="HH131" s="45"/>
      <c r="HI131" s="45"/>
      <c r="HJ131" s="45"/>
      <c r="HK131" s="45"/>
      <c r="HL131" s="45"/>
      <c r="HM131" s="45"/>
      <c r="HN131" s="45"/>
      <c r="HO131" s="45"/>
      <c r="HP131" s="45"/>
      <c r="HQ131" s="45"/>
      <c r="HR131" s="45"/>
      <c r="HS131" s="45"/>
      <c r="HT131" s="45"/>
      <c r="HU131" s="45"/>
      <c r="HV131" s="45"/>
      <c r="HW131" s="45"/>
      <c r="HX131" s="45"/>
      <c r="HY131" s="45"/>
      <c r="HZ131" s="45"/>
      <c r="IA131" s="45"/>
      <c r="IB131" s="45"/>
      <c r="IC131" s="45"/>
      <c r="ID131" s="45"/>
      <c r="IE131" s="45"/>
      <c r="IF131" s="45"/>
      <c r="IG131" s="45"/>
      <c r="IH131" s="45"/>
      <c r="II131" s="45"/>
      <c r="IJ131" s="45"/>
      <c r="IK131" s="45"/>
      <c r="IL131" s="45"/>
      <c r="IM131" s="45"/>
      <c r="IN131" s="45"/>
      <c r="IO131" s="45"/>
      <c r="IP131" s="45"/>
      <c r="IQ131" s="45"/>
      <c r="IR131" s="45"/>
      <c r="IS131" s="45"/>
      <c r="IT131" s="45"/>
      <c r="IU131" s="45"/>
    </row>
    <row r="132" spans="1:255" ht="31.5">
      <c r="A132" s="42" t="s">
        <v>320</v>
      </c>
      <c r="B132" s="43" t="s">
        <v>321</v>
      </c>
      <c r="C132" s="44">
        <f>SUM(C133:C150)</f>
        <v>2826643.8</v>
      </c>
      <c r="D132" s="44">
        <f>SUM(D133:D150)</f>
        <v>2917667.6999999997</v>
      </c>
      <c r="E132" s="44">
        <f>SUM(E133:E150)</f>
        <v>2700581.6000000006</v>
      </c>
      <c r="F132" s="44">
        <f t="shared" si="5"/>
        <v>103.2202111918028</v>
      </c>
      <c r="G132" s="44">
        <f t="shared" si="6"/>
        <v>108.03849437469317</v>
      </c>
      <c r="H132" s="54">
        <f t="shared" si="7"/>
        <v>91023.8999999999</v>
      </c>
      <c r="I132" s="44">
        <f t="shared" si="4"/>
        <v>217086.09999999916</v>
      </c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  <c r="DK132" s="45"/>
      <c r="DL132" s="45"/>
      <c r="DM132" s="45"/>
      <c r="DN132" s="45"/>
      <c r="DO132" s="45"/>
      <c r="DP132" s="45"/>
      <c r="DQ132" s="45"/>
      <c r="DR132" s="45"/>
      <c r="DS132" s="45"/>
      <c r="DT132" s="45"/>
      <c r="DU132" s="45"/>
      <c r="DV132" s="45"/>
      <c r="DW132" s="45"/>
      <c r="DX132" s="45"/>
      <c r="DY132" s="45"/>
      <c r="DZ132" s="45"/>
      <c r="EA132" s="45"/>
      <c r="EB132" s="45"/>
      <c r="EC132" s="45"/>
      <c r="ED132" s="45"/>
      <c r="EE132" s="45"/>
      <c r="EF132" s="45"/>
      <c r="EG132" s="45"/>
      <c r="EH132" s="45"/>
      <c r="EI132" s="45"/>
      <c r="EJ132" s="45"/>
      <c r="EK132" s="45"/>
      <c r="EL132" s="45"/>
      <c r="EM132" s="45"/>
      <c r="EN132" s="45"/>
      <c r="EO132" s="45"/>
      <c r="EP132" s="45"/>
      <c r="EQ132" s="45"/>
      <c r="ER132" s="45"/>
      <c r="ES132" s="45"/>
      <c r="ET132" s="45"/>
      <c r="EU132" s="45"/>
      <c r="EV132" s="45"/>
      <c r="EW132" s="45"/>
      <c r="EX132" s="45"/>
      <c r="EY132" s="45"/>
      <c r="EZ132" s="45"/>
      <c r="FA132" s="45"/>
      <c r="FB132" s="45"/>
      <c r="FC132" s="45"/>
      <c r="FD132" s="45"/>
      <c r="FE132" s="45"/>
      <c r="FF132" s="45"/>
      <c r="FG132" s="45"/>
      <c r="FH132" s="45"/>
      <c r="FI132" s="45"/>
      <c r="FJ132" s="45"/>
      <c r="FK132" s="45"/>
      <c r="FL132" s="45"/>
      <c r="FM132" s="45"/>
      <c r="FN132" s="45"/>
      <c r="FO132" s="45"/>
      <c r="FP132" s="45"/>
      <c r="FQ132" s="45"/>
      <c r="FR132" s="45"/>
      <c r="FS132" s="45"/>
      <c r="FT132" s="45"/>
      <c r="FU132" s="45"/>
      <c r="FV132" s="45"/>
      <c r="FW132" s="45"/>
      <c r="FX132" s="45"/>
      <c r="FY132" s="45"/>
      <c r="FZ132" s="45"/>
      <c r="GA132" s="45"/>
      <c r="GB132" s="45"/>
      <c r="GC132" s="45"/>
      <c r="GD132" s="45"/>
      <c r="GE132" s="45"/>
      <c r="GF132" s="45"/>
      <c r="GG132" s="45"/>
      <c r="GH132" s="45"/>
      <c r="GI132" s="45"/>
      <c r="GJ132" s="45"/>
      <c r="GK132" s="45"/>
      <c r="GL132" s="45"/>
      <c r="GM132" s="45"/>
      <c r="GN132" s="45"/>
      <c r="GO132" s="45"/>
      <c r="GP132" s="45"/>
      <c r="GQ132" s="45"/>
      <c r="GR132" s="45"/>
      <c r="GS132" s="45"/>
      <c r="GT132" s="45"/>
      <c r="GU132" s="45"/>
      <c r="GV132" s="45"/>
      <c r="GW132" s="45"/>
      <c r="GX132" s="45"/>
      <c r="GY132" s="45"/>
      <c r="GZ132" s="45"/>
      <c r="HA132" s="45"/>
      <c r="HB132" s="45"/>
      <c r="HC132" s="45"/>
      <c r="HD132" s="45"/>
      <c r="HE132" s="45"/>
      <c r="HF132" s="45"/>
      <c r="HG132" s="45"/>
      <c r="HH132" s="45"/>
      <c r="HI132" s="45"/>
      <c r="HJ132" s="45"/>
      <c r="HK132" s="45"/>
      <c r="HL132" s="45"/>
      <c r="HM132" s="45"/>
      <c r="HN132" s="45"/>
      <c r="HO132" s="45"/>
      <c r="HP132" s="45"/>
      <c r="HQ132" s="45"/>
      <c r="HR132" s="45"/>
      <c r="HS132" s="45"/>
      <c r="HT132" s="45"/>
      <c r="HU132" s="45"/>
      <c r="HV132" s="45"/>
      <c r="HW132" s="45"/>
      <c r="HX132" s="45"/>
      <c r="HY132" s="45"/>
      <c r="HZ132" s="45"/>
      <c r="IA132" s="45"/>
      <c r="IB132" s="45"/>
      <c r="IC132" s="45"/>
      <c r="ID132" s="45"/>
      <c r="IE132" s="45"/>
      <c r="IF132" s="45"/>
      <c r="IG132" s="45"/>
      <c r="IH132" s="45"/>
      <c r="II132" s="45"/>
      <c r="IJ132" s="45"/>
      <c r="IK132" s="45"/>
      <c r="IL132" s="45"/>
      <c r="IM132" s="45"/>
      <c r="IN132" s="45"/>
      <c r="IO132" s="45"/>
      <c r="IP132" s="45"/>
      <c r="IQ132" s="45"/>
      <c r="IR132" s="45"/>
      <c r="IS132" s="45"/>
      <c r="IT132" s="45"/>
      <c r="IU132" s="45"/>
    </row>
    <row r="133" spans="1:255" ht="47.25">
      <c r="A133" s="40" t="s">
        <v>322</v>
      </c>
      <c r="B133" s="47" t="s">
        <v>323</v>
      </c>
      <c r="C133" s="49">
        <v>8513.3</v>
      </c>
      <c r="D133" s="49">
        <v>8419.1</v>
      </c>
      <c r="E133" s="49">
        <v>8898.1</v>
      </c>
      <c r="F133" s="49">
        <f t="shared" si="5"/>
        <v>98.89349605910752</v>
      </c>
      <c r="G133" s="49">
        <f t="shared" si="6"/>
        <v>94.61682831166203</v>
      </c>
      <c r="H133" s="48">
        <f t="shared" si="7"/>
        <v>-94.19999999999891</v>
      </c>
      <c r="I133" s="49">
        <f t="shared" si="4"/>
        <v>-479</v>
      </c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5"/>
      <c r="DJ133" s="45"/>
      <c r="DK133" s="45"/>
      <c r="DL133" s="45"/>
      <c r="DM133" s="45"/>
      <c r="DN133" s="45"/>
      <c r="DO133" s="45"/>
      <c r="DP133" s="45"/>
      <c r="DQ133" s="45"/>
      <c r="DR133" s="45"/>
      <c r="DS133" s="45"/>
      <c r="DT133" s="45"/>
      <c r="DU133" s="45"/>
      <c r="DV133" s="45"/>
      <c r="DW133" s="45"/>
      <c r="DX133" s="45"/>
      <c r="DY133" s="45"/>
      <c r="DZ133" s="45"/>
      <c r="EA133" s="45"/>
      <c r="EB133" s="45"/>
      <c r="EC133" s="45"/>
      <c r="ED133" s="45"/>
      <c r="EE133" s="45"/>
      <c r="EF133" s="45"/>
      <c r="EG133" s="45"/>
      <c r="EH133" s="45"/>
      <c r="EI133" s="45"/>
      <c r="EJ133" s="45"/>
      <c r="EK133" s="45"/>
      <c r="EL133" s="45"/>
      <c r="EM133" s="45"/>
      <c r="EN133" s="45"/>
      <c r="EO133" s="45"/>
      <c r="EP133" s="45"/>
      <c r="EQ133" s="45"/>
      <c r="ER133" s="45"/>
      <c r="ES133" s="45"/>
      <c r="ET133" s="45"/>
      <c r="EU133" s="45"/>
      <c r="EV133" s="45"/>
      <c r="EW133" s="45"/>
      <c r="EX133" s="45"/>
      <c r="EY133" s="45"/>
      <c r="EZ133" s="45"/>
      <c r="FA133" s="45"/>
      <c r="FB133" s="45"/>
      <c r="FC133" s="45"/>
      <c r="FD133" s="45"/>
      <c r="FE133" s="45"/>
      <c r="FF133" s="45"/>
      <c r="FG133" s="45"/>
      <c r="FH133" s="45"/>
      <c r="FI133" s="45"/>
      <c r="FJ133" s="45"/>
      <c r="FK133" s="45"/>
      <c r="FL133" s="45"/>
      <c r="FM133" s="45"/>
      <c r="FN133" s="45"/>
      <c r="FO133" s="45"/>
      <c r="FP133" s="45"/>
      <c r="FQ133" s="45"/>
      <c r="FR133" s="45"/>
      <c r="FS133" s="45"/>
      <c r="FT133" s="45"/>
      <c r="FU133" s="45"/>
      <c r="FV133" s="45"/>
      <c r="FW133" s="45"/>
      <c r="FX133" s="45"/>
      <c r="FY133" s="45"/>
      <c r="FZ133" s="45"/>
      <c r="GA133" s="45"/>
      <c r="GB133" s="45"/>
      <c r="GC133" s="45"/>
      <c r="GD133" s="45"/>
      <c r="GE133" s="45"/>
      <c r="GF133" s="45"/>
      <c r="GG133" s="45"/>
      <c r="GH133" s="45"/>
      <c r="GI133" s="45"/>
      <c r="GJ133" s="45"/>
      <c r="GK133" s="45"/>
      <c r="GL133" s="45"/>
      <c r="GM133" s="45"/>
      <c r="GN133" s="45"/>
      <c r="GO133" s="45"/>
      <c r="GP133" s="45"/>
      <c r="GQ133" s="45"/>
      <c r="GR133" s="45"/>
      <c r="GS133" s="45"/>
      <c r="GT133" s="45"/>
      <c r="GU133" s="45"/>
      <c r="GV133" s="45"/>
      <c r="GW133" s="45"/>
      <c r="GX133" s="45"/>
      <c r="GY133" s="45"/>
      <c r="GZ133" s="45"/>
      <c r="HA133" s="45"/>
      <c r="HB133" s="45"/>
      <c r="HC133" s="45"/>
      <c r="HD133" s="45"/>
      <c r="HE133" s="45"/>
      <c r="HF133" s="45"/>
      <c r="HG133" s="45"/>
      <c r="HH133" s="45"/>
      <c r="HI133" s="45"/>
      <c r="HJ133" s="45"/>
      <c r="HK133" s="45"/>
      <c r="HL133" s="45"/>
      <c r="HM133" s="45"/>
      <c r="HN133" s="45"/>
      <c r="HO133" s="45"/>
      <c r="HP133" s="45"/>
      <c r="HQ133" s="45"/>
      <c r="HR133" s="45"/>
      <c r="HS133" s="45"/>
      <c r="HT133" s="45"/>
      <c r="HU133" s="45"/>
      <c r="HV133" s="45"/>
      <c r="HW133" s="45"/>
      <c r="HX133" s="45"/>
      <c r="HY133" s="45"/>
      <c r="HZ133" s="45"/>
      <c r="IA133" s="45"/>
      <c r="IB133" s="45"/>
      <c r="IC133" s="45"/>
      <c r="ID133" s="45"/>
      <c r="IE133" s="45"/>
      <c r="IF133" s="45"/>
      <c r="IG133" s="45"/>
      <c r="IH133" s="45"/>
      <c r="II133" s="45"/>
      <c r="IJ133" s="45"/>
      <c r="IK133" s="45"/>
      <c r="IL133" s="45"/>
      <c r="IM133" s="45"/>
      <c r="IN133" s="45"/>
      <c r="IO133" s="45"/>
      <c r="IP133" s="45"/>
      <c r="IQ133" s="45"/>
      <c r="IR133" s="45"/>
      <c r="IS133" s="45"/>
      <c r="IT133" s="45"/>
      <c r="IU133" s="45"/>
    </row>
    <row r="134" spans="1:9" ht="47.25">
      <c r="A134" s="40" t="s">
        <v>324</v>
      </c>
      <c r="B134" s="47" t="s">
        <v>325</v>
      </c>
      <c r="C134" s="49">
        <v>242507.7</v>
      </c>
      <c r="D134" s="49">
        <v>242499.1</v>
      </c>
      <c r="E134" s="49">
        <v>213741.1</v>
      </c>
      <c r="F134" s="49">
        <f t="shared" si="5"/>
        <v>99.99645372085092</v>
      </c>
      <c r="G134" s="49">
        <f t="shared" si="6"/>
        <v>113.45459530244769</v>
      </c>
      <c r="H134" s="48">
        <f t="shared" si="7"/>
        <v>-8.60000000000582</v>
      </c>
      <c r="I134" s="49">
        <f t="shared" si="4"/>
        <v>28758</v>
      </c>
    </row>
    <row r="135" spans="1:255" ht="31.5">
      <c r="A135" s="85" t="s">
        <v>326</v>
      </c>
      <c r="B135" s="61" t="s">
        <v>327</v>
      </c>
      <c r="C135" s="49">
        <v>4029.3</v>
      </c>
      <c r="D135" s="49">
        <v>4036.3</v>
      </c>
      <c r="E135" s="49">
        <v>3013.1</v>
      </c>
      <c r="F135" s="49">
        <f t="shared" si="5"/>
        <v>100.17372744645472</v>
      </c>
      <c r="G135" s="49">
        <f t="shared" si="6"/>
        <v>133.95838173309883</v>
      </c>
      <c r="H135" s="48">
        <f t="shared" si="7"/>
        <v>7</v>
      </c>
      <c r="I135" s="49">
        <f t="shared" si="4"/>
        <v>1023.2000000000003</v>
      </c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  <c r="DH135" s="45"/>
      <c r="DI135" s="45"/>
      <c r="DJ135" s="45"/>
      <c r="DK135" s="45"/>
      <c r="DL135" s="45"/>
      <c r="DM135" s="45"/>
      <c r="DN135" s="45"/>
      <c r="DO135" s="45"/>
      <c r="DP135" s="45"/>
      <c r="DQ135" s="45"/>
      <c r="DR135" s="45"/>
      <c r="DS135" s="45"/>
      <c r="DT135" s="45"/>
      <c r="DU135" s="45"/>
      <c r="DV135" s="45"/>
      <c r="DW135" s="45"/>
      <c r="DX135" s="45"/>
      <c r="DY135" s="45"/>
      <c r="DZ135" s="45"/>
      <c r="EA135" s="45"/>
      <c r="EB135" s="45"/>
      <c r="EC135" s="45"/>
      <c r="ED135" s="45"/>
      <c r="EE135" s="45"/>
      <c r="EF135" s="45"/>
      <c r="EG135" s="45"/>
      <c r="EH135" s="45"/>
      <c r="EI135" s="45"/>
      <c r="EJ135" s="45"/>
      <c r="EK135" s="45"/>
      <c r="EL135" s="45"/>
      <c r="EM135" s="45"/>
      <c r="EN135" s="45"/>
      <c r="EO135" s="45"/>
      <c r="EP135" s="45"/>
      <c r="EQ135" s="45"/>
      <c r="ER135" s="45"/>
      <c r="ES135" s="45"/>
      <c r="ET135" s="45"/>
      <c r="EU135" s="45"/>
      <c r="EV135" s="45"/>
      <c r="EW135" s="45"/>
      <c r="EX135" s="45"/>
      <c r="EY135" s="45"/>
      <c r="EZ135" s="45"/>
      <c r="FA135" s="45"/>
      <c r="FB135" s="45"/>
      <c r="FC135" s="45"/>
      <c r="FD135" s="45"/>
      <c r="FE135" s="45"/>
      <c r="FF135" s="45"/>
      <c r="FG135" s="45"/>
      <c r="FH135" s="45"/>
      <c r="FI135" s="45"/>
      <c r="FJ135" s="45"/>
      <c r="FK135" s="45"/>
      <c r="FL135" s="45"/>
      <c r="FM135" s="45"/>
      <c r="FN135" s="45"/>
      <c r="FO135" s="45"/>
      <c r="FP135" s="45"/>
      <c r="FQ135" s="45"/>
      <c r="FR135" s="45"/>
      <c r="FS135" s="45"/>
      <c r="FT135" s="45"/>
      <c r="FU135" s="45"/>
      <c r="FV135" s="45"/>
      <c r="FW135" s="45"/>
      <c r="FX135" s="45"/>
      <c r="FY135" s="45"/>
      <c r="FZ135" s="45"/>
      <c r="GA135" s="45"/>
      <c r="GB135" s="45"/>
      <c r="GC135" s="45"/>
      <c r="GD135" s="45"/>
      <c r="GE135" s="45"/>
      <c r="GF135" s="45"/>
      <c r="GG135" s="45"/>
      <c r="GH135" s="45"/>
      <c r="GI135" s="45"/>
      <c r="GJ135" s="45"/>
      <c r="GK135" s="45"/>
      <c r="GL135" s="45"/>
      <c r="GM135" s="45"/>
      <c r="GN135" s="45"/>
      <c r="GO135" s="45"/>
      <c r="GP135" s="45"/>
      <c r="GQ135" s="45"/>
      <c r="GR135" s="45"/>
      <c r="GS135" s="45"/>
      <c r="GT135" s="45"/>
      <c r="GU135" s="45"/>
      <c r="GV135" s="45"/>
      <c r="GW135" s="45"/>
      <c r="GX135" s="45"/>
      <c r="GY135" s="45"/>
      <c r="GZ135" s="45"/>
      <c r="HA135" s="45"/>
      <c r="HB135" s="45"/>
      <c r="HC135" s="45"/>
      <c r="HD135" s="45"/>
      <c r="HE135" s="45"/>
      <c r="HF135" s="45"/>
      <c r="HG135" s="45"/>
      <c r="HH135" s="45"/>
      <c r="HI135" s="45"/>
      <c r="HJ135" s="45"/>
      <c r="HK135" s="45"/>
      <c r="HL135" s="45"/>
      <c r="HM135" s="45"/>
      <c r="HN135" s="45"/>
      <c r="HO135" s="45"/>
      <c r="HP135" s="45"/>
      <c r="HQ135" s="45"/>
      <c r="HR135" s="45"/>
      <c r="HS135" s="45"/>
      <c r="HT135" s="45"/>
      <c r="HU135" s="45"/>
      <c r="HV135" s="45"/>
      <c r="HW135" s="45"/>
      <c r="HX135" s="45"/>
      <c r="HY135" s="45"/>
      <c r="HZ135" s="45"/>
      <c r="IA135" s="45"/>
      <c r="IB135" s="45"/>
      <c r="IC135" s="45"/>
      <c r="ID135" s="45"/>
      <c r="IE135" s="45"/>
      <c r="IF135" s="45"/>
      <c r="IG135" s="45"/>
      <c r="IH135" s="45"/>
      <c r="II135" s="45"/>
      <c r="IJ135" s="45"/>
      <c r="IK135" s="45"/>
      <c r="IL135" s="45"/>
      <c r="IM135" s="45"/>
      <c r="IN135" s="45"/>
      <c r="IO135" s="45"/>
      <c r="IP135" s="45"/>
      <c r="IQ135" s="45"/>
      <c r="IR135" s="45"/>
      <c r="IS135" s="45"/>
      <c r="IT135" s="45"/>
      <c r="IU135" s="45"/>
    </row>
    <row r="136" spans="1:255" ht="31.5">
      <c r="A136" s="85" t="s">
        <v>328</v>
      </c>
      <c r="B136" s="61" t="s">
        <v>327</v>
      </c>
      <c r="C136" s="49">
        <v>588412.3</v>
      </c>
      <c r="D136" s="49">
        <v>586846.5</v>
      </c>
      <c r="E136" s="49">
        <v>588160.7</v>
      </c>
      <c r="F136" s="49">
        <f t="shared" si="5"/>
        <v>99.73389407393421</v>
      </c>
      <c r="G136" s="49">
        <f t="shared" si="6"/>
        <v>99.77655766527754</v>
      </c>
      <c r="H136" s="48">
        <f t="shared" si="7"/>
        <v>-1565.8000000000466</v>
      </c>
      <c r="I136" s="49">
        <f t="shared" si="4"/>
        <v>-1314.1999999999534</v>
      </c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  <c r="DH136" s="45"/>
      <c r="DI136" s="45"/>
      <c r="DJ136" s="45"/>
      <c r="DK136" s="45"/>
      <c r="DL136" s="45"/>
      <c r="DM136" s="45"/>
      <c r="DN136" s="45"/>
      <c r="DO136" s="45"/>
      <c r="DP136" s="45"/>
      <c r="DQ136" s="45"/>
      <c r="DR136" s="45"/>
      <c r="DS136" s="45"/>
      <c r="DT136" s="45"/>
      <c r="DU136" s="45"/>
      <c r="DV136" s="45"/>
      <c r="DW136" s="45"/>
      <c r="DX136" s="45"/>
      <c r="DY136" s="45"/>
      <c r="DZ136" s="45"/>
      <c r="EA136" s="45"/>
      <c r="EB136" s="45"/>
      <c r="EC136" s="45"/>
      <c r="ED136" s="45"/>
      <c r="EE136" s="45"/>
      <c r="EF136" s="45"/>
      <c r="EG136" s="45"/>
      <c r="EH136" s="45"/>
      <c r="EI136" s="45"/>
      <c r="EJ136" s="45"/>
      <c r="EK136" s="45"/>
      <c r="EL136" s="45"/>
      <c r="EM136" s="45"/>
      <c r="EN136" s="45"/>
      <c r="EO136" s="45"/>
      <c r="EP136" s="45"/>
      <c r="EQ136" s="45"/>
      <c r="ER136" s="45"/>
      <c r="ES136" s="45"/>
      <c r="ET136" s="45"/>
      <c r="EU136" s="45"/>
      <c r="EV136" s="45"/>
      <c r="EW136" s="45"/>
      <c r="EX136" s="45"/>
      <c r="EY136" s="45"/>
      <c r="EZ136" s="45"/>
      <c r="FA136" s="45"/>
      <c r="FB136" s="45"/>
      <c r="FC136" s="45"/>
      <c r="FD136" s="45"/>
      <c r="FE136" s="45"/>
      <c r="FF136" s="45"/>
      <c r="FG136" s="45"/>
      <c r="FH136" s="45"/>
      <c r="FI136" s="45"/>
      <c r="FJ136" s="45"/>
      <c r="FK136" s="45"/>
      <c r="FL136" s="45"/>
      <c r="FM136" s="45"/>
      <c r="FN136" s="45"/>
      <c r="FO136" s="45"/>
      <c r="FP136" s="45"/>
      <c r="FQ136" s="45"/>
      <c r="FR136" s="45"/>
      <c r="FS136" s="45"/>
      <c r="FT136" s="45"/>
      <c r="FU136" s="45"/>
      <c r="FV136" s="45"/>
      <c r="FW136" s="45"/>
      <c r="FX136" s="45"/>
      <c r="FY136" s="45"/>
      <c r="FZ136" s="45"/>
      <c r="GA136" s="45"/>
      <c r="GB136" s="45"/>
      <c r="GC136" s="45"/>
      <c r="GD136" s="45"/>
      <c r="GE136" s="45"/>
      <c r="GF136" s="45"/>
      <c r="GG136" s="45"/>
      <c r="GH136" s="45"/>
      <c r="GI136" s="45"/>
      <c r="GJ136" s="45"/>
      <c r="GK136" s="45"/>
      <c r="GL136" s="45"/>
      <c r="GM136" s="45"/>
      <c r="GN136" s="45"/>
      <c r="GO136" s="45"/>
      <c r="GP136" s="45"/>
      <c r="GQ136" s="45"/>
      <c r="GR136" s="45"/>
      <c r="GS136" s="45"/>
      <c r="GT136" s="45"/>
      <c r="GU136" s="45"/>
      <c r="GV136" s="45"/>
      <c r="GW136" s="45"/>
      <c r="GX136" s="45"/>
      <c r="GY136" s="45"/>
      <c r="GZ136" s="45"/>
      <c r="HA136" s="45"/>
      <c r="HB136" s="45"/>
      <c r="HC136" s="45"/>
      <c r="HD136" s="45"/>
      <c r="HE136" s="45"/>
      <c r="HF136" s="45"/>
      <c r="HG136" s="45"/>
      <c r="HH136" s="45"/>
      <c r="HI136" s="45"/>
      <c r="HJ136" s="45"/>
      <c r="HK136" s="45"/>
      <c r="HL136" s="45"/>
      <c r="HM136" s="45"/>
      <c r="HN136" s="45"/>
      <c r="HO136" s="45"/>
      <c r="HP136" s="45"/>
      <c r="HQ136" s="45"/>
      <c r="HR136" s="45"/>
      <c r="HS136" s="45"/>
      <c r="HT136" s="45"/>
      <c r="HU136" s="45"/>
      <c r="HV136" s="45"/>
      <c r="HW136" s="45"/>
      <c r="HX136" s="45"/>
      <c r="HY136" s="45"/>
      <c r="HZ136" s="45"/>
      <c r="IA136" s="45"/>
      <c r="IB136" s="45"/>
      <c r="IC136" s="45"/>
      <c r="ID136" s="45"/>
      <c r="IE136" s="45"/>
      <c r="IF136" s="45"/>
      <c r="IG136" s="45"/>
      <c r="IH136" s="45"/>
      <c r="II136" s="45"/>
      <c r="IJ136" s="45"/>
      <c r="IK136" s="45"/>
      <c r="IL136" s="45"/>
      <c r="IM136" s="45"/>
      <c r="IN136" s="45"/>
      <c r="IO136" s="45"/>
      <c r="IP136" s="45"/>
      <c r="IQ136" s="45"/>
      <c r="IR136" s="45"/>
      <c r="IS136" s="45"/>
      <c r="IT136" s="45"/>
      <c r="IU136" s="45"/>
    </row>
    <row r="137" spans="1:255" ht="31.5">
      <c r="A137" s="85" t="s">
        <v>329</v>
      </c>
      <c r="B137" s="61" t="s">
        <v>327</v>
      </c>
      <c r="C137" s="49">
        <v>1574526.5</v>
      </c>
      <c r="D137" s="49">
        <v>1673867.5</v>
      </c>
      <c r="E137" s="49">
        <v>1509920.6</v>
      </c>
      <c r="F137" s="49">
        <f t="shared" si="5"/>
        <v>106.30926186380476</v>
      </c>
      <c r="G137" s="49">
        <f t="shared" si="6"/>
        <v>110.85798153889681</v>
      </c>
      <c r="H137" s="48">
        <f t="shared" si="7"/>
        <v>99341</v>
      </c>
      <c r="I137" s="49">
        <f t="shared" si="4"/>
        <v>163946.8999999999</v>
      </c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5"/>
      <c r="DP137" s="45"/>
      <c r="DQ137" s="45"/>
      <c r="DR137" s="45"/>
      <c r="DS137" s="45"/>
      <c r="DT137" s="45"/>
      <c r="DU137" s="45"/>
      <c r="DV137" s="45"/>
      <c r="DW137" s="45"/>
      <c r="DX137" s="45"/>
      <c r="DY137" s="45"/>
      <c r="DZ137" s="45"/>
      <c r="EA137" s="45"/>
      <c r="EB137" s="45"/>
      <c r="EC137" s="45"/>
      <c r="ED137" s="45"/>
      <c r="EE137" s="45"/>
      <c r="EF137" s="45"/>
      <c r="EG137" s="45"/>
      <c r="EH137" s="45"/>
      <c r="EI137" s="45"/>
      <c r="EJ137" s="45"/>
      <c r="EK137" s="45"/>
      <c r="EL137" s="45"/>
      <c r="EM137" s="45"/>
      <c r="EN137" s="45"/>
      <c r="EO137" s="45"/>
      <c r="EP137" s="45"/>
      <c r="EQ137" s="45"/>
      <c r="ER137" s="45"/>
      <c r="ES137" s="45"/>
      <c r="ET137" s="45"/>
      <c r="EU137" s="45"/>
      <c r="EV137" s="45"/>
      <c r="EW137" s="45"/>
      <c r="EX137" s="45"/>
      <c r="EY137" s="45"/>
      <c r="EZ137" s="45"/>
      <c r="FA137" s="45"/>
      <c r="FB137" s="45"/>
      <c r="FC137" s="45"/>
      <c r="FD137" s="45"/>
      <c r="FE137" s="45"/>
      <c r="FF137" s="45"/>
      <c r="FG137" s="45"/>
      <c r="FH137" s="45"/>
      <c r="FI137" s="45"/>
      <c r="FJ137" s="45"/>
      <c r="FK137" s="45"/>
      <c r="FL137" s="45"/>
      <c r="FM137" s="45"/>
      <c r="FN137" s="45"/>
      <c r="FO137" s="45"/>
      <c r="FP137" s="45"/>
      <c r="FQ137" s="45"/>
      <c r="FR137" s="45"/>
      <c r="FS137" s="45"/>
      <c r="FT137" s="45"/>
      <c r="FU137" s="45"/>
      <c r="FV137" s="45"/>
      <c r="FW137" s="45"/>
      <c r="FX137" s="45"/>
      <c r="FY137" s="45"/>
      <c r="FZ137" s="45"/>
      <c r="GA137" s="45"/>
      <c r="GB137" s="45"/>
      <c r="GC137" s="45"/>
      <c r="GD137" s="45"/>
      <c r="GE137" s="45"/>
      <c r="GF137" s="45"/>
      <c r="GG137" s="45"/>
      <c r="GH137" s="45"/>
      <c r="GI137" s="45"/>
      <c r="GJ137" s="45"/>
      <c r="GK137" s="45"/>
      <c r="GL137" s="45"/>
      <c r="GM137" s="45"/>
      <c r="GN137" s="45"/>
      <c r="GO137" s="45"/>
      <c r="GP137" s="45"/>
      <c r="GQ137" s="45"/>
      <c r="GR137" s="45"/>
      <c r="GS137" s="45"/>
      <c r="GT137" s="45"/>
      <c r="GU137" s="45"/>
      <c r="GV137" s="45"/>
      <c r="GW137" s="45"/>
      <c r="GX137" s="45"/>
      <c r="GY137" s="45"/>
      <c r="GZ137" s="45"/>
      <c r="HA137" s="45"/>
      <c r="HB137" s="45"/>
      <c r="HC137" s="45"/>
      <c r="HD137" s="45"/>
      <c r="HE137" s="45"/>
      <c r="HF137" s="45"/>
      <c r="HG137" s="45"/>
      <c r="HH137" s="45"/>
      <c r="HI137" s="45"/>
      <c r="HJ137" s="45"/>
      <c r="HK137" s="45"/>
      <c r="HL137" s="45"/>
      <c r="HM137" s="45"/>
      <c r="HN137" s="45"/>
      <c r="HO137" s="45"/>
      <c r="HP137" s="45"/>
      <c r="HQ137" s="45"/>
      <c r="HR137" s="45"/>
      <c r="HS137" s="45"/>
      <c r="HT137" s="45"/>
      <c r="HU137" s="45"/>
      <c r="HV137" s="45"/>
      <c r="HW137" s="45"/>
      <c r="HX137" s="45"/>
      <c r="HY137" s="45"/>
      <c r="HZ137" s="45"/>
      <c r="IA137" s="45"/>
      <c r="IB137" s="45"/>
      <c r="IC137" s="45"/>
      <c r="ID137" s="45"/>
      <c r="IE137" s="45"/>
      <c r="IF137" s="45"/>
      <c r="IG137" s="45"/>
      <c r="IH137" s="45"/>
      <c r="II137" s="45"/>
      <c r="IJ137" s="45"/>
      <c r="IK137" s="45"/>
      <c r="IL137" s="45"/>
      <c r="IM137" s="45"/>
      <c r="IN137" s="45"/>
      <c r="IO137" s="45"/>
      <c r="IP137" s="45"/>
      <c r="IQ137" s="45"/>
      <c r="IR137" s="45"/>
      <c r="IS137" s="45"/>
      <c r="IT137" s="45"/>
      <c r="IU137" s="45"/>
    </row>
    <row r="138" spans="1:255" ht="63">
      <c r="A138" s="40" t="s">
        <v>330</v>
      </c>
      <c r="B138" s="47" t="s">
        <v>331</v>
      </c>
      <c r="C138" s="49">
        <v>93602</v>
      </c>
      <c r="D138" s="49">
        <v>93601</v>
      </c>
      <c r="E138" s="49">
        <v>88745.9</v>
      </c>
      <c r="F138" s="49">
        <f t="shared" si="5"/>
        <v>99.99893164675969</v>
      </c>
      <c r="G138" s="49">
        <f t="shared" si="6"/>
        <v>105.47078794626006</v>
      </c>
      <c r="H138" s="48">
        <f t="shared" si="7"/>
        <v>-1</v>
      </c>
      <c r="I138" s="49">
        <f aca="true" t="shared" si="8" ref="I138:I165">D138-E138</f>
        <v>4855.100000000006</v>
      </c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  <c r="DH138" s="45"/>
      <c r="DI138" s="45"/>
      <c r="DJ138" s="45"/>
      <c r="DK138" s="45"/>
      <c r="DL138" s="45"/>
      <c r="DM138" s="45"/>
      <c r="DN138" s="45"/>
      <c r="DO138" s="45"/>
      <c r="DP138" s="45"/>
      <c r="DQ138" s="45"/>
      <c r="DR138" s="45"/>
      <c r="DS138" s="45"/>
      <c r="DT138" s="45"/>
      <c r="DU138" s="45"/>
      <c r="DV138" s="45"/>
      <c r="DW138" s="45"/>
      <c r="DX138" s="45"/>
      <c r="DY138" s="45"/>
      <c r="DZ138" s="45"/>
      <c r="EA138" s="45"/>
      <c r="EB138" s="45"/>
      <c r="EC138" s="45"/>
      <c r="ED138" s="45"/>
      <c r="EE138" s="45"/>
      <c r="EF138" s="45"/>
      <c r="EG138" s="45"/>
      <c r="EH138" s="45"/>
      <c r="EI138" s="45"/>
      <c r="EJ138" s="45"/>
      <c r="EK138" s="45"/>
      <c r="EL138" s="45"/>
      <c r="EM138" s="45"/>
      <c r="EN138" s="45"/>
      <c r="EO138" s="45"/>
      <c r="EP138" s="45"/>
      <c r="EQ138" s="45"/>
      <c r="ER138" s="45"/>
      <c r="ES138" s="45"/>
      <c r="ET138" s="45"/>
      <c r="EU138" s="45"/>
      <c r="EV138" s="45"/>
      <c r="EW138" s="45"/>
      <c r="EX138" s="45"/>
      <c r="EY138" s="45"/>
      <c r="EZ138" s="45"/>
      <c r="FA138" s="45"/>
      <c r="FB138" s="45"/>
      <c r="FC138" s="45"/>
      <c r="FD138" s="45"/>
      <c r="FE138" s="45"/>
      <c r="FF138" s="45"/>
      <c r="FG138" s="45"/>
      <c r="FH138" s="45"/>
      <c r="FI138" s="45"/>
      <c r="FJ138" s="45"/>
      <c r="FK138" s="45"/>
      <c r="FL138" s="45"/>
      <c r="FM138" s="45"/>
      <c r="FN138" s="45"/>
      <c r="FO138" s="45"/>
      <c r="FP138" s="45"/>
      <c r="FQ138" s="45"/>
      <c r="FR138" s="45"/>
      <c r="FS138" s="45"/>
      <c r="FT138" s="45"/>
      <c r="FU138" s="45"/>
      <c r="FV138" s="45"/>
      <c r="FW138" s="45"/>
      <c r="FX138" s="45"/>
      <c r="FY138" s="45"/>
      <c r="FZ138" s="45"/>
      <c r="GA138" s="45"/>
      <c r="GB138" s="45"/>
      <c r="GC138" s="45"/>
      <c r="GD138" s="45"/>
      <c r="GE138" s="45"/>
      <c r="GF138" s="45"/>
      <c r="GG138" s="45"/>
      <c r="GH138" s="45"/>
      <c r="GI138" s="45"/>
      <c r="GJ138" s="45"/>
      <c r="GK138" s="45"/>
      <c r="GL138" s="45"/>
      <c r="GM138" s="45"/>
      <c r="GN138" s="45"/>
      <c r="GO138" s="45"/>
      <c r="GP138" s="45"/>
      <c r="GQ138" s="45"/>
      <c r="GR138" s="45"/>
      <c r="GS138" s="45"/>
      <c r="GT138" s="45"/>
      <c r="GU138" s="45"/>
      <c r="GV138" s="45"/>
      <c r="GW138" s="45"/>
      <c r="GX138" s="45"/>
      <c r="GY138" s="45"/>
      <c r="GZ138" s="45"/>
      <c r="HA138" s="45"/>
      <c r="HB138" s="45"/>
      <c r="HC138" s="45"/>
      <c r="HD138" s="45"/>
      <c r="HE138" s="45"/>
      <c r="HF138" s="45"/>
      <c r="HG138" s="45"/>
      <c r="HH138" s="45"/>
      <c r="HI138" s="45"/>
      <c r="HJ138" s="45"/>
      <c r="HK138" s="45"/>
      <c r="HL138" s="45"/>
      <c r="HM138" s="45"/>
      <c r="HN138" s="45"/>
      <c r="HO138" s="45"/>
      <c r="HP138" s="45"/>
      <c r="HQ138" s="45"/>
      <c r="HR138" s="45"/>
      <c r="HS138" s="45"/>
      <c r="HT138" s="45"/>
      <c r="HU138" s="45"/>
      <c r="HV138" s="45"/>
      <c r="HW138" s="45"/>
      <c r="HX138" s="45"/>
      <c r="HY138" s="45"/>
      <c r="HZ138" s="45"/>
      <c r="IA138" s="45"/>
      <c r="IB138" s="45"/>
      <c r="IC138" s="45"/>
      <c r="ID138" s="45"/>
      <c r="IE138" s="45"/>
      <c r="IF138" s="45"/>
      <c r="IG138" s="45"/>
      <c r="IH138" s="45"/>
      <c r="II138" s="45"/>
      <c r="IJ138" s="45"/>
      <c r="IK138" s="45"/>
      <c r="IL138" s="45"/>
      <c r="IM138" s="45"/>
      <c r="IN138" s="45"/>
      <c r="IO138" s="45"/>
      <c r="IP138" s="45"/>
      <c r="IQ138" s="45"/>
      <c r="IR138" s="45"/>
      <c r="IS138" s="45"/>
      <c r="IT138" s="45"/>
      <c r="IU138" s="45"/>
    </row>
    <row r="139" spans="1:255" ht="63">
      <c r="A139" s="85" t="s">
        <v>332</v>
      </c>
      <c r="B139" s="47" t="s">
        <v>333</v>
      </c>
      <c r="C139" s="49">
        <v>29274.7</v>
      </c>
      <c r="D139" s="49">
        <v>29274.7</v>
      </c>
      <c r="E139" s="49">
        <v>23718.3</v>
      </c>
      <c r="F139" s="49">
        <f aca="true" t="shared" si="9" ref="F139:F165">D139/C139*100</f>
        <v>100</v>
      </c>
      <c r="G139" s="49">
        <f aca="true" t="shared" si="10" ref="G139:G150">D139/E139*100</f>
        <v>123.42663681629797</v>
      </c>
      <c r="H139" s="48">
        <f aca="true" t="shared" si="11" ref="H139:H165">D139-C139</f>
        <v>0</v>
      </c>
      <c r="I139" s="49">
        <f t="shared" si="8"/>
        <v>5556.4000000000015</v>
      </c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  <c r="DH139" s="45"/>
      <c r="DI139" s="45"/>
      <c r="DJ139" s="45"/>
      <c r="DK139" s="45"/>
      <c r="DL139" s="45"/>
      <c r="DM139" s="45"/>
      <c r="DN139" s="45"/>
      <c r="DO139" s="45"/>
      <c r="DP139" s="45"/>
      <c r="DQ139" s="45"/>
      <c r="DR139" s="45"/>
      <c r="DS139" s="45"/>
      <c r="DT139" s="45"/>
      <c r="DU139" s="45"/>
      <c r="DV139" s="45"/>
      <c r="DW139" s="45"/>
      <c r="DX139" s="45"/>
      <c r="DY139" s="45"/>
      <c r="DZ139" s="45"/>
      <c r="EA139" s="45"/>
      <c r="EB139" s="45"/>
      <c r="EC139" s="45"/>
      <c r="ED139" s="45"/>
      <c r="EE139" s="45"/>
      <c r="EF139" s="45"/>
      <c r="EG139" s="45"/>
      <c r="EH139" s="45"/>
      <c r="EI139" s="45"/>
      <c r="EJ139" s="45"/>
      <c r="EK139" s="45"/>
      <c r="EL139" s="45"/>
      <c r="EM139" s="45"/>
      <c r="EN139" s="45"/>
      <c r="EO139" s="45"/>
      <c r="EP139" s="45"/>
      <c r="EQ139" s="45"/>
      <c r="ER139" s="45"/>
      <c r="ES139" s="45"/>
      <c r="ET139" s="45"/>
      <c r="EU139" s="45"/>
      <c r="EV139" s="45"/>
      <c r="EW139" s="45"/>
      <c r="EX139" s="45"/>
      <c r="EY139" s="45"/>
      <c r="EZ139" s="45"/>
      <c r="FA139" s="45"/>
      <c r="FB139" s="45"/>
      <c r="FC139" s="45"/>
      <c r="FD139" s="45"/>
      <c r="FE139" s="45"/>
      <c r="FF139" s="45"/>
      <c r="FG139" s="45"/>
      <c r="FH139" s="45"/>
      <c r="FI139" s="45"/>
      <c r="FJ139" s="45"/>
      <c r="FK139" s="45"/>
      <c r="FL139" s="45"/>
      <c r="FM139" s="45"/>
      <c r="FN139" s="45"/>
      <c r="FO139" s="45"/>
      <c r="FP139" s="45"/>
      <c r="FQ139" s="45"/>
      <c r="FR139" s="45"/>
      <c r="FS139" s="45"/>
      <c r="FT139" s="45"/>
      <c r="FU139" s="45"/>
      <c r="FV139" s="45"/>
      <c r="FW139" s="45"/>
      <c r="FX139" s="45"/>
      <c r="FY139" s="45"/>
      <c r="FZ139" s="45"/>
      <c r="GA139" s="45"/>
      <c r="GB139" s="45"/>
      <c r="GC139" s="45"/>
      <c r="GD139" s="45"/>
      <c r="GE139" s="45"/>
      <c r="GF139" s="45"/>
      <c r="GG139" s="45"/>
      <c r="GH139" s="45"/>
      <c r="GI139" s="45"/>
      <c r="GJ139" s="45"/>
      <c r="GK139" s="45"/>
      <c r="GL139" s="45"/>
      <c r="GM139" s="45"/>
      <c r="GN139" s="45"/>
      <c r="GO139" s="45"/>
      <c r="GP139" s="45"/>
      <c r="GQ139" s="45"/>
      <c r="GR139" s="45"/>
      <c r="GS139" s="45"/>
      <c r="GT139" s="45"/>
      <c r="GU139" s="45"/>
      <c r="GV139" s="45"/>
      <c r="GW139" s="45"/>
      <c r="GX139" s="45"/>
      <c r="GY139" s="45"/>
      <c r="GZ139" s="45"/>
      <c r="HA139" s="45"/>
      <c r="HB139" s="45"/>
      <c r="HC139" s="45"/>
      <c r="HD139" s="45"/>
      <c r="HE139" s="45"/>
      <c r="HF139" s="45"/>
      <c r="HG139" s="45"/>
      <c r="HH139" s="45"/>
      <c r="HI139" s="45"/>
      <c r="HJ139" s="45"/>
      <c r="HK139" s="45"/>
      <c r="HL139" s="45"/>
      <c r="HM139" s="45"/>
      <c r="HN139" s="45"/>
      <c r="HO139" s="45"/>
      <c r="HP139" s="45"/>
      <c r="HQ139" s="45"/>
      <c r="HR139" s="45"/>
      <c r="HS139" s="45"/>
      <c r="HT139" s="45"/>
      <c r="HU139" s="45"/>
      <c r="HV139" s="45"/>
      <c r="HW139" s="45"/>
      <c r="HX139" s="45"/>
      <c r="HY139" s="45"/>
      <c r="HZ139" s="45"/>
      <c r="IA139" s="45"/>
      <c r="IB139" s="45"/>
      <c r="IC139" s="45"/>
      <c r="ID139" s="45"/>
      <c r="IE139" s="45"/>
      <c r="IF139" s="45"/>
      <c r="IG139" s="45"/>
      <c r="IH139" s="45"/>
      <c r="II139" s="45"/>
      <c r="IJ139" s="45"/>
      <c r="IK139" s="45"/>
      <c r="IL139" s="45"/>
      <c r="IM139" s="45"/>
      <c r="IN139" s="45"/>
      <c r="IO139" s="45"/>
      <c r="IP139" s="45"/>
      <c r="IQ139" s="45"/>
      <c r="IR139" s="45"/>
      <c r="IS139" s="45"/>
      <c r="IT139" s="45"/>
      <c r="IU139" s="45"/>
    </row>
    <row r="140" spans="1:9" ht="63">
      <c r="A140" s="86" t="s">
        <v>334</v>
      </c>
      <c r="B140" s="47" t="s">
        <v>335</v>
      </c>
      <c r="C140" s="49">
        <v>53384.9</v>
      </c>
      <c r="D140" s="49">
        <v>52390.5</v>
      </c>
      <c r="E140" s="49">
        <v>55788.5</v>
      </c>
      <c r="F140" s="49">
        <f t="shared" si="9"/>
        <v>98.13730099709844</v>
      </c>
      <c r="G140" s="49">
        <f t="shared" si="10"/>
        <v>93.90913898025579</v>
      </c>
      <c r="H140" s="48">
        <f t="shared" si="11"/>
        <v>-994.4000000000015</v>
      </c>
      <c r="I140" s="49">
        <f t="shared" si="8"/>
        <v>-3398</v>
      </c>
    </row>
    <row r="141" spans="1:9" ht="63">
      <c r="A141" s="86" t="s">
        <v>336</v>
      </c>
      <c r="B141" s="47" t="s">
        <v>337</v>
      </c>
      <c r="C141" s="49">
        <v>23.4</v>
      </c>
      <c r="D141" s="49">
        <v>16.9</v>
      </c>
      <c r="E141" s="49">
        <v>23.9</v>
      </c>
      <c r="F141" s="49">
        <f t="shared" si="9"/>
        <v>72.22222222222221</v>
      </c>
      <c r="G141" s="49">
        <f t="shared" si="10"/>
        <v>70.7112970711297</v>
      </c>
      <c r="H141" s="48">
        <f t="shared" si="11"/>
        <v>-6.5</v>
      </c>
      <c r="I141" s="49">
        <f t="shared" si="8"/>
        <v>-7</v>
      </c>
    </row>
    <row r="142" spans="1:9" ht="63">
      <c r="A142" s="40" t="s">
        <v>338</v>
      </c>
      <c r="B142" s="47" t="s">
        <v>339</v>
      </c>
      <c r="C142" s="49">
        <v>1714.5</v>
      </c>
      <c r="D142" s="49">
        <v>1713.9</v>
      </c>
      <c r="E142" s="49">
        <v>1687.6</v>
      </c>
      <c r="F142" s="49">
        <f t="shared" si="9"/>
        <v>99.9650043744532</v>
      </c>
      <c r="G142" s="49">
        <f t="shared" si="10"/>
        <v>101.55842616733824</v>
      </c>
      <c r="H142" s="48">
        <f t="shared" si="11"/>
        <v>-0.599999999999909</v>
      </c>
      <c r="I142" s="49">
        <f t="shared" si="8"/>
        <v>26.300000000000182</v>
      </c>
    </row>
    <row r="143" spans="1:9" ht="63">
      <c r="A143" s="85" t="s">
        <v>340</v>
      </c>
      <c r="B143" s="61" t="s">
        <v>341</v>
      </c>
      <c r="C143" s="49">
        <v>15468.5</v>
      </c>
      <c r="D143" s="49">
        <v>15467.8</v>
      </c>
      <c r="E143" s="49">
        <v>14782.7</v>
      </c>
      <c r="F143" s="49">
        <f t="shared" si="9"/>
        <v>99.99547467433817</v>
      </c>
      <c r="G143" s="49">
        <f t="shared" si="10"/>
        <v>104.63447137532384</v>
      </c>
      <c r="H143" s="48">
        <f t="shared" si="11"/>
        <v>-0.7000000000007276</v>
      </c>
      <c r="I143" s="49">
        <f t="shared" si="8"/>
        <v>685.0999999999985</v>
      </c>
    </row>
    <row r="144" spans="1:9" ht="31.5">
      <c r="A144" s="40" t="s">
        <v>342</v>
      </c>
      <c r="B144" s="61" t="s">
        <v>343</v>
      </c>
      <c r="C144" s="49">
        <v>100774.6</v>
      </c>
      <c r="D144" s="49">
        <v>92312.4</v>
      </c>
      <c r="E144" s="49">
        <v>87649.6</v>
      </c>
      <c r="F144" s="49">
        <f t="shared" si="9"/>
        <v>91.60284436752912</v>
      </c>
      <c r="G144" s="49">
        <f t="shared" si="10"/>
        <v>105.31981891531734</v>
      </c>
      <c r="H144" s="48">
        <f t="shared" si="11"/>
        <v>-8462.200000000012</v>
      </c>
      <c r="I144" s="49">
        <f t="shared" si="8"/>
        <v>4662.799999999988</v>
      </c>
    </row>
    <row r="145" spans="1:9" ht="63">
      <c r="A145" s="40" t="s">
        <v>344</v>
      </c>
      <c r="B145" s="47" t="s">
        <v>345</v>
      </c>
      <c r="C145" s="49">
        <v>72.6</v>
      </c>
      <c r="D145" s="49">
        <v>65.7</v>
      </c>
      <c r="E145" s="49">
        <v>49.1</v>
      </c>
      <c r="F145" s="49">
        <f t="shared" si="9"/>
        <v>90.49586776859505</v>
      </c>
      <c r="G145" s="49">
        <f t="shared" si="10"/>
        <v>133.80855397148676</v>
      </c>
      <c r="H145" s="48">
        <f t="shared" si="11"/>
        <v>-6.8999999999999915</v>
      </c>
      <c r="I145" s="49">
        <f t="shared" si="8"/>
        <v>16.6</v>
      </c>
    </row>
    <row r="146" spans="1:9" ht="94.5">
      <c r="A146" s="40" t="s">
        <v>346</v>
      </c>
      <c r="B146" s="47" t="s">
        <v>347</v>
      </c>
      <c r="C146" s="49">
        <v>88653.8</v>
      </c>
      <c r="D146" s="49">
        <v>92325.3</v>
      </c>
      <c r="E146" s="49">
        <v>83129.6</v>
      </c>
      <c r="F146" s="49">
        <f t="shared" si="9"/>
        <v>104.14139044237247</v>
      </c>
      <c r="G146" s="49">
        <f t="shared" si="10"/>
        <v>111.06188409423359</v>
      </c>
      <c r="H146" s="48">
        <f t="shared" si="11"/>
        <v>3671.5</v>
      </c>
      <c r="I146" s="49">
        <f t="shared" si="8"/>
        <v>9195.699999999997</v>
      </c>
    </row>
    <row r="147" spans="1:9" ht="47.25">
      <c r="A147" s="40" t="s">
        <v>348</v>
      </c>
      <c r="B147" s="47" t="s">
        <v>349</v>
      </c>
      <c r="C147" s="49">
        <v>17770.5</v>
      </c>
      <c r="D147" s="49">
        <v>17770.5</v>
      </c>
      <c r="E147" s="49">
        <v>16042.1</v>
      </c>
      <c r="F147" s="49">
        <f t="shared" si="9"/>
        <v>100</v>
      </c>
      <c r="G147" s="49">
        <f t="shared" si="10"/>
        <v>110.77415051645359</v>
      </c>
      <c r="H147" s="48">
        <f t="shared" si="11"/>
        <v>0</v>
      </c>
      <c r="I147" s="49">
        <f t="shared" si="8"/>
        <v>1728.3999999999996</v>
      </c>
    </row>
    <row r="148" spans="1:9" ht="31.5">
      <c r="A148" s="50" t="s">
        <v>350</v>
      </c>
      <c r="B148" s="47" t="s">
        <v>351</v>
      </c>
      <c r="C148" s="49">
        <v>2215.8</v>
      </c>
      <c r="D148" s="49">
        <v>1361.1</v>
      </c>
      <c r="E148" s="49">
        <v>0</v>
      </c>
      <c r="F148" s="49">
        <f t="shared" si="9"/>
        <v>61.42702409964797</v>
      </c>
      <c r="G148" s="49" t="s">
        <v>23</v>
      </c>
      <c r="H148" s="48">
        <f t="shared" si="11"/>
        <v>-854.7000000000003</v>
      </c>
      <c r="I148" s="49">
        <f t="shared" si="8"/>
        <v>1361.1</v>
      </c>
    </row>
    <row r="149" spans="1:9" ht="31.5">
      <c r="A149" s="85" t="s">
        <v>352</v>
      </c>
      <c r="B149" s="61" t="s">
        <v>353</v>
      </c>
      <c r="C149" s="49">
        <v>5543.8</v>
      </c>
      <c r="D149" s="49">
        <v>5543.8</v>
      </c>
      <c r="E149" s="49">
        <v>5081.5</v>
      </c>
      <c r="F149" s="49">
        <f t="shared" si="9"/>
        <v>100</v>
      </c>
      <c r="G149" s="49">
        <f t="shared" si="10"/>
        <v>109.0977073698711</v>
      </c>
      <c r="H149" s="48">
        <f t="shared" si="11"/>
        <v>0</v>
      </c>
      <c r="I149" s="49">
        <f t="shared" si="8"/>
        <v>462.3000000000002</v>
      </c>
    </row>
    <row r="150" spans="1:9" ht="15.75">
      <c r="A150" s="40" t="s">
        <v>354</v>
      </c>
      <c r="B150" s="67" t="s">
        <v>355</v>
      </c>
      <c r="C150" s="49">
        <v>155.6</v>
      </c>
      <c r="D150" s="49">
        <v>155.6</v>
      </c>
      <c r="E150" s="49">
        <v>149.2</v>
      </c>
      <c r="F150" s="49">
        <f t="shared" si="9"/>
        <v>100</v>
      </c>
      <c r="G150" s="49">
        <f t="shared" si="10"/>
        <v>104.28954423592494</v>
      </c>
      <c r="H150" s="48">
        <f t="shared" si="11"/>
        <v>0</v>
      </c>
      <c r="I150" s="49">
        <f t="shared" si="8"/>
        <v>6.400000000000006</v>
      </c>
    </row>
    <row r="151" spans="1:9" ht="15.75">
      <c r="A151" s="42" t="s">
        <v>356</v>
      </c>
      <c r="B151" s="81" t="s">
        <v>16</v>
      </c>
      <c r="C151" s="44">
        <f>SUM(C152:C155)</f>
        <v>91159.8</v>
      </c>
      <c r="D151" s="44">
        <f>SUM(D152:D155)</f>
        <v>90657.09999999999</v>
      </c>
      <c r="E151" s="44">
        <f>SUM(E152:E155)</f>
        <v>42039.399999999994</v>
      </c>
      <c r="F151" s="44">
        <f t="shared" si="9"/>
        <v>99.4485507866406</v>
      </c>
      <c r="G151" s="44" t="s">
        <v>212</v>
      </c>
      <c r="H151" s="48">
        <f t="shared" si="11"/>
        <v>-502.70000000001164</v>
      </c>
      <c r="I151" s="44">
        <f t="shared" si="8"/>
        <v>48617.7</v>
      </c>
    </row>
    <row r="152" spans="1:9" ht="63">
      <c r="A152" s="50" t="s">
        <v>357</v>
      </c>
      <c r="B152" s="87" t="s">
        <v>358</v>
      </c>
      <c r="C152" s="49">
        <v>78428.6</v>
      </c>
      <c r="D152" s="49">
        <v>77925.9</v>
      </c>
      <c r="E152" s="49">
        <v>25363.8</v>
      </c>
      <c r="F152" s="49">
        <f t="shared" si="9"/>
        <v>99.35903484188164</v>
      </c>
      <c r="G152" s="49" t="s">
        <v>359</v>
      </c>
      <c r="H152" s="48">
        <f t="shared" si="11"/>
        <v>-502.70000000001164</v>
      </c>
      <c r="I152" s="49">
        <f t="shared" si="8"/>
        <v>52562.09999999999</v>
      </c>
    </row>
    <row r="153" spans="1:9" ht="31.5">
      <c r="A153" s="50" t="s">
        <v>360</v>
      </c>
      <c r="B153" s="87" t="s">
        <v>361</v>
      </c>
      <c r="C153" s="49">
        <v>5000</v>
      </c>
      <c r="D153" s="49">
        <v>5000</v>
      </c>
      <c r="E153" s="49">
        <v>0</v>
      </c>
      <c r="F153" s="49">
        <f t="shared" si="9"/>
        <v>100</v>
      </c>
      <c r="G153" s="49" t="s">
        <v>23</v>
      </c>
      <c r="H153" s="48">
        <f t="shared" si="11"/>
        <v>0</v>
      </c>
      <c r="I153" s="49">
        <f t="shared" si="8"/>
        <v>5000</v>
      </c>
    </row>
    <row r="154" spans="1:9" ht="31.5">
      <c r="A154" s="85" t="s">
        <v>362</v>
      </c>
      <c r="B154" s="87" t="s">
        <v>363</v>
      </c>
      <c r="C154" s="49">
        <v>7532.8</v>
      </c>
      <c r="D154" s="49">
        <v>7532.8</v>
      </c>
      <c r="E154" s="49">
        <v>4964.8</v>
      </c>
      <c r="F154" s="49">
        <f t="shared" si="9"/>
        <v>100</v>
      </c>
      <c r="G154" s="49">
        <f aca="true" t="shared" si="12" ref="G154:G165">D154/E154*100</f>
        <v>151.72413793103448</v>
      </c>
      <c r="H154" s="48">
        <f t="shared" si="11"/>
        <v>0</v>
      </c>
      <c r="I154" s="49">
        <f t="shared" si="8"/>
        <v>2568</v>
      </c>
    </row>
    <row r="155" spans="1:9" ht="31.5">
      <c r="A155" s="85" t="s">
        <v>364</v>
      </c>
      <c r="B155" s="87" t="s">
        <v>363</v>
      </c>
      <c r="C155" s="49">
        <v>198.4</v>
      </c>
      <c r="D155" s="49">
        <v>198.4</v>
      </c>
      <c r="E155" s="49">
        <v>11710.8</v>
      </c>
      <c r="F155" s="49">
        <f t="shared" si="9"/>
        <v>100</v>
      </c>
      <c r="G155" s="49">
        <f t="shared" si="12"/>
        <v>1.6941626532773166</v>
      </c>
      <c r="H155" s="48">
        <f t="shared" si="11"/>
        <v>0</v>
      </c>
      <c r="I155" s="49">
        <f t="shared" si="8"/>
        <v>-11512.4</v>
      </c>
    </row>
    <row r="156" spans="1:255" ht="15.75">
      <c r="A156" s="42" t="s">
        <v>365</v>
      </c>
      <c r="B156" s="81" t="s">
        <v>27</v>
      </c>
      <c r="C156" s="44">
        <f>SUM(C157:C158)</f>
        <v>235</v>
      </c>
      <c r="D156" s="44">
        <f>SUM(D157:D158)</f>
        <v>235</v>
      </c>
      <c r="E156" s="44">
        <f>SUM(E157:E158)</f>
        <v>586</v>
      </c>
      <c r="F156" s="44">
        <f t="shared" si="9"/>
        <v>100</v>
      </c>
      <c r="G156" s="44">
        <f>D156/E156*100</f>
        <v>40.1023890784983</v>
      </c>
      <c r="H156" s="54">
        <f t="shared" si="11"/>
        <v>0</v>
      </c>
      <c r="I156" s="44">
        <f t="shared" si="8"/>
        <v>-351</v>
      </c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  <c r="BY156" s="88"/>
      <c r="BZ156" s="88"/>
      <c r="CA156" s="88"/>
      <c r="CB156" s="88"/>
      <c r="CC156" s="88"/>
      <c r="CD156" s="88"/>
      <c r="CE156" s="88"/>
      <c r="CF156" s="88"/>
      <c r="CG156" s="88"/>
      <c r="CH156" s="88"/>
      <c r="CI156" s="88"/>
      <c r="CJ156" s="88"/>
      <c r="CK156" s="88"/>
      <c r="CL156" s="88"/>
      <c r="CM156" s="88"/>
      <c r="CN156" s="88"/>
      <c r="CO156" s="88"/>
      <c r="CP156" s="88"/>
      <c r="CQ156" s="88"/>
      <c r="CR156" s="88"/>
      <c r="CS156" s="88"/>
      <c r="CT156" s="88"/>
      <c r="CU156" s="88"/>
      <c r="CV156" s="88"/>
      <c r="CW156" s="88"/>
      <c r="CX156" s="88"/>
      <c r="CY156" s="88"/>
      <c r="CZ156" s="88"/>
      <c r="DA156" s="88"/>
      <c r="DB156" s="88"/>
      <c r="DC156" s="88"/>
      <c r="DD156" s="88"/>
      <c r="DE156" s="88"/>
      <c r="DF156" s="88"/>
      <c r="DG156" s="88"/>
      <c r="DH156" s="88"/>
      <c r="DI156" s="88"/>
      <c r="DJ156" s="88"/>
      <c r="DK156" s="88"/>
      <c r="DL156" s="88"/>
      <c r="DM156" s="88"/>
      <c r="DN156" s="88"/>
      <c r="DO156" s="88"/>
      <c r="DP156" s="88"/>
      <c r="DQ156" s="88"/>
      <c r="DR156" s="88"/>
      <c r="DS156" s="88"/>
      <c r="DT156" s="88"/>
      <c r="DU156" s="88"/>
      <c r="DV156" s="88"/>
      <c r="DW156" s="88"/>
      <c r="DX156" s="88"/>
      <c r="DY156" s="88"/>
      <c r="DZ156" s="88"/>
      <c r="EA156" s="88"/>
      <c r="EB156" s="88"/>
      <c r="EC156" s="88"/>
      <c r="ED156" s="88"/>
      <c r="EE156" s="88"/>
      <c r="EF156" s="88"/>
      <c r="EG156" s="88"/>
      <c r="EH156" s="88"/>
      <c r="EI156" s="88"/>
      <c r="EJ156" s="88"/>
      <c r="EK156" s="88"/>
      <c r="EL156" s="88"/>
      <c r="EM156" s="88"/>
      <c r="EN156" s="88"/>
      <c r="EO156" s="88"/>
      <c r="EP156" s="88"/>
      <c r="EQ156" s="88"/>
      <c r="ER156" s="88"/>
      <c r="ES156" s="88"/>
      <c r="ET156" s="88"/>
      <c r="EU156" s="88"/>
      <c r="EV156" s="88"/>
      <c r="EW156" s="88"/>
      <c r="EX156" s="88"/>
      <c r="EY156" s="88"/>
      <c r="EZ156" s="88"/>
      <c r="FA156" s="88"/>
      <c r="FB156" s="88"/>
      <c r="FC156" s="88"/>
      <c r="FD156" s="88"/>
      <c r="FE156" s="88"/>
      <c r="FF156" s="88"/>
      <c r="FG156" s="88"/>
      <c r="FH156" s="88"/>
      <c r="FI156" s="88"/>
      <c r="FJ156" s="88"/>
      <c r="FK156" s="88"/>
      <c r="FL156" s="88"/>
      <c r="FM156" s="88"/>
      <c r="FN156" s="88"/>
      <c r="FO156" s="88"/>
      <c r="FP156" s="88"/>
      <c r="FQ156" s="88"/>
      <c r="FR156" s="88"/>
      <c r="FS156" s="88"/>
      <c r="FT156" s="88"/>
      <c r="FU156" s="88"/>
      <c r="FV156" s="88"/>
      <c r="FW156" s="88"/>
      <c r="FX156" s="88"/>
      <c r="FY156" s="88"/>
      <c r="FZ156" s="88"/>
      <c r="GA156" s="88"/>
      <c r="GB156" s="88"/>
      <c r="GC156" s="88"/>
      <c r="GD156" s="88"/>
      <c r="GE156" s="88"/>
      <c r="GF156" s="88"/>
      <c r="GG156" s="88"/>
      <c r="GH156" s="88"/>
      <c r="GI156" s="88"/>
      <c r="GJ156" s="88"/>
      <c r="GK156" s="88"/>
      <c r="GL156" s="88"/>
      <c r="GM156" s="88"/>
      <c r="GN156" s="88"/>
      <c r="GO156" s="88"/>
      <c r="GP156" s="88"/>
      <c r="GQ156" s="88"/>
      <c r="GR156" s="88"/>
      <c r="GS156" s="88"/>
      <c r="GT156" s="88"/>
      <c r="GU156" s="88"/>
      <c r="GV156" s="88"/>
      <c r="GW156" s="88"/>
      <c r="GX156" s="88"/>
      <c r="GY156" s="88"/>
      <c r="GZ156" s="88"/>
      <c r="HA156" s="88"/>
      <c r="HB156" s="88"/>
      <c r="HC156" s="88"/>
      <c r="HD156" s="88"/>
      <c r="HE156" s="88"/>
      <c r="HF156" s="88"/>
      <c r="HG156" s="88"/>
      <c r="HH156" s="88"/>
      <c r="HI156" s="88"/>
      <c r="HJ156" s="88"/>
      <c r="HK156" s="88"/>
      <c r="HL156" s="88"/>
      <c r="HM156" s="88"/>
      <c r="HN156" s="88"/>
      <c r="HO156" s="88"/>
      <c r="HP156" s="88"/>
      <c r="HQ156" s="88"/>
      <c r="HR156" s="88"/>
      <c r="HS156" s="88"/>
      <c r="HT156" s="88"/>
      <c r="HU156" s="88"/>
      <c r="HV156" s="88"/>
      <c r="HW156" s="88"/>
      <c r="HX156" s="88"/>
      <c r="HY156" s="88"/>
      <c r="HZ156" s="88"/>
      <c r="IA156" s="88"/>
      <c r="IB156" s="88"/>
      <c r="IC156" s="88"/>
      <c r="ID156" s="88"/>
      <c r="IE156" s="88"/>
      <c r="IF156" s="88"/>
      <c r="IG156" s="88"/>
      <c r="IH156" s="88"/>
      <c r="II156" s="88"/>
      <c r="IJ156" s="88"/>
      <c r="IK156" s="88"/>
      <c r="IL156" s="88"/>
      <c r="IM156" s="88"/>
      <c r="IN156" s="88"/>
      <c r="IO156" s="88"/>
      <c r="IP156" s="88"/>
      <c r="IQ156" s="88"/>
      <c r="IR156" s="88"/>
      <c r="IS156" s="88"/>
      <c r="IT156" s="88"/>
      <c r="IU156" s="88"/>
    </row>
    <row r="157" spans="1:9" ht="47.25">
      <c r="A157" s="50" t="s">
        <v>366</v>
      </c>
      <c r="B157" s="82" t="s">
        <v>367</v>
      </c>
      <c r="C157" s="49">
        <v>225</v>
      </c>
      <c r="D157" s="49">
        <v>225</v>
      </c>
      <c r="E157" s="49">
        <v>165.5</v>
      </c>
      <c r="F157" s="49">
        <f t="shared" si="9"/>
        <v>100</v>
      </c>
      <c r="G157" s="49">
        <f t="shared" si="12"/>
        <v>135.95166163141994</v>
      </c>
      <c r="H157" s="48">
        <f t="shared" si="11"/>
        <v>0</v>
      </c>
      <c r="I157" s="49">
        <f t="shared" si="8"/>
        <v>59.5</v>
      </c>
    </row>
    <row r="158" spans="1:9" ht="47.25">
      <c r="A158" s="50" t="s">
        <v>368</v>
      </c>
      <c r="B158" s="82" t="s">
        <v>367</v>
      </c>
      <c r="C158" s="49">
        <v>10</v>
      </c>
      <c r="D158" s="49">
        <v>10</v>
      </c>
      <c r="E158" s="49">
        <v>420.5</v>
      </c>
      <c r="F158" s="49">
        <f t="shared" si="9"/>
        <v>100</v>
      </c>
      <c r="G158" s="49">
        <f t="shared" si="12"/>
        <v>2.3781212841854935</v>
      </c>
      <c r="H158" s="48">
        <f t="shared" si="11"/>
        <v>0</v>
      </c>
      <c r="I158" s="49">
        <f t="shared" si="8"/>
        <v>-410.5</v>
      </c>
    </row>
    <row r="159" spans="1:9" ht="15.75">
      <c r="A159" s="42" t="s">
        <v>369</v>
      </c>
      <c r="B159" s="81" t="s">
        <v>17</v>
      </c>
      <c r="C159" s="44">
        <f>SUM(C160:C161)</f>
        <v>6.5</v>
      </c>
      <c r="D159" s="44">
        <f>SUM(D160:D161)</f>
        <v>6.5</v>
      </c>
      <c r="E159" s="44">
        <f>SUM(E160:E161)</f>
        <v>47.7</v>
      </c>
      <c r="F159" s="44">
        <f t="shared" si="9"/>
        <v>100</v>
      </c>
      <c r="G159" s="44">
        <f t="shared" si="12"/>
        <v>13.626834381551362</v>
      </c>
      <c r="H159" s="54">
        <f t="shared" si="11"/>
        <v>0</v>
      </c>
      <c r="I159" s="44">
        <f t="shared" si="8"/>
        <v>-41.2</v>
      </c>
    </row>
    <row r="160" spans="1:9" ht="47.25">
      <c r="A160" s="40" t="s">
        <v>370</v>
      </c>
      <c r="B160" s="67" t="s">
        <v>371</v>
      </c>
      <c r="C160" s="49">
        <v>3.5</v>
      </c>
      <c r="D160" s="49">
        <v>3.5</v>
      </c>
      <c r="E160" s="49">
        <v>0</v>
      </c>
      <c r="F160" s="49">
        <f t="shared" si="9"/>
        <v>100</v>
      </c>
      <c r="G160" s="49" t="s">
        <v>23</v>
      </c>
      <c r="H160" s="48">
        <f t="shared" si="11"/>
        <v>0</v>
      </c>
      <c r="I160" s="49">
        <f t="shared" si="8"/>
        <v>3.5</v>
      </c>
    </row>
    <row r="161" spans="1:9" ht="47.25">
      <c r="A161" s="40" t="s">
        <v>372</v>
      </c>
      <c r="B161" s="67" t="s">
        <v>371</v>
      </c>
      <c r="C161" s="49">
        <v>3</v>
      </c>
      <c r="D161" s="49">
        <v>3</v>
      </c>
      <c r="E161" s="49">
        <v>47.7</v>
      </c>
      <c r="F161" s="49">
        <f t="shared" si="9"/>
        <v>100</v>
      </c>
      <c r="G161" s="49">
        <f t="shared" si="12"/>
        <v>6.289308176100629</v>
      </c>
      <c r="H161" s="48">
        <f t="shared" si="11"/>
        <v>0</v>
      </c>
      <c r="I161" s="49">
        <f t="shared" si="8"/>
        <v>-44.7</v>
      </c>
    </row>
    <row r="162" spans="1:9" ht="31.5">
      <c r="A162" s="83" t="s">
        <v>373</v>
      </c>
      <c r="B162" s="89" t="s">
        <v>374</v>
      </c>
      <c r="C162" s="49">
        <v>0</v>
      </c>
      <c r="D162" s="49">
        <v>220.9</v>
      </c>
      <c r="E162" s="49">
        <v>101.7</v>
      </c>
      <c r="F162" s="49" t="s">
        <v>23</v>
      </c>
      <c r="G162" s="49" t="s">
        <v>212</v>
      </c>
      <c r="H162" s="48">
        <f t="shared" si="11"/>
        <v>220.9</v>
      </c>
      <c r="I162" s="49">
        <f t="shared" si="8"/>
        <v>119.2</v>
      </c>
    </row>
    <row r="163" spans="1:9" ht="31.5">
      <c r="A163" s="83" t="s">
        <v>375</v>
      </c>
      <c r="B163" s="89" t="s">
        <v>18</v>
      </c>
      <c r="C163" s="49">
        <v>0</v>
      </c>
      <c r="D163" s="49">
        <v>-1284.8</v>
      </c>
      <c r="E163" s="49">
        <v>-322.4</v>
      </c>
      <c r="F163" s="49" t="s">
        <v>23</v>
      </c>
      <c r="G163" s="49" t="s">
        <v>376</v>
      </c>
      <c r="H163" s="48">
        <f t="shared" si="11"/>
        <v>-1284.8</v>
      </c>
      <c r="I163" s="49">
        <f t="shared" si="8"/>
        <v>-962.4</v>
      </c>
    </row>
    <row r="164" spans="1:9" ht="15.75">
      <c r="A164" s="100" t="s">
        <v>19</v>
      </c>
      <c r="B164" s="101"/>
      <c r="C164" s="44">
        <f>C104+C156+C159+C162+C163</f>
        <v>4065981.6999999993</v>
      </c>
      <c r="D164" s="44">
        <f>D104+D156+D159+D162+D163</f>
        <v>4104755</v>
      </c>
      <c r="E164" s="44">
        <f>E104+E156+E159+E162+E163</f>
        <v>3813343.6000000006</v>
      </c>
      <c r="F164" s="44">
        <f t="shared" si="9"/>
        <v>100.95360242275564</v>
      </c>
      <c r="G164" s="44">
        <f t="shared" si="12"/>
        <v>107.64188676834681</v>
      </c>
      <c r="H164" s="54">
        <f t="shared" si="11"/>
        <v>38773.300000000745</v>
      </c>
      <c r="I164" s="44">
        <f t="shared" si="8"/>
        <v>291411.39999999944</v>
      </c>
    </row>
    <row r="165" spans="1:9" ht="15.75">
      <c r="A165" s="102" t="s">
        <v>20</v>
      </c>
      <c r="B165" s="102"/>
      <c r="C165" s="44">
        <f>C164+C103</f>
        <v>5906921.8999999985</v>
      </c>
      <c r="D165" s="44">
        <f>D164+D103</f>
        <v>5972773.300000001</v>
      </c>
      <c r="E165" s="44">
        <f>E164+E103</f>
        <v>5562807.700000001</v>
      </c>
      <c r="F165" s="44">
        <f t="shared" si="9"/>
        <v>101.11481751603999</v>
      </c>
      <c r="G165" s="44">
        <f t="shared" si="12"/>
        <v>107.36976041792707</v>
      </c>
      <c r="H165" s="54">
        <f t="shared" si="11"/>
        <v>65851.40000000224</v>
      </c>
      <c r="I165" s="44">
        <f t="shared" si="8"/>
        <v>409965.5999999996</v>
      </c>
    </row>
    <row r="166" spans="1:9" ht="12.75">
      <c r="A166" s="90"/>
      <c r="B166" s="91"/>
      <c r="C166" s="92"/>
      <c r="D166" s="93"/>
      <c r="E166" s="35"/>
      <c r="F166" s="94"/>
      <c r="G166" s="94"/>
      <c r="H166" s="36"/>
      <c r="I166" s="36"/>
    </row>
    <row r="167" spans="1:9" ht="12.75">
      <c r="A167" s="103"/>
      <c r="B167" s="103"/>
      <c r="C167" s="103"/>
      <c r="D167" s="103"/>
      <c r="E167" s="103"/>
      <c r="F167" s="103"/>
      <c r="G167" s="103"/>
      <c r="H167" s="103"/>
      <c r="I167" s="103"/>
    </row>
    <row r="168" spans="2:5" ht="12.75">
      <c r="B168" s="91"/>
      <c r="C168" s="36"/>
      <c r="E168" s="91"/>
    </row>
    <row r="169" spans="2:5" ht="12.75">
      <c r="B169" s="91"/>
      <c r="C169" s="36"/>
      <c r="E169" s="91"/>
    </row>
    <row r="170" spans="2:5" ht="12.75">
      <c r="B170" s="91"/>
      <c r="C170" s="36"/>
      <c r="E170" s="91"/>
    </row>
    <row r="171" spans="2:5" ht="12.75">
      <c r="B171" s="91"/>
      <c r="C171" s="36"/>
      <c r="E171" s="91"/>
    </row>
    <row r="172" spans="2:5" ht="12.75">
      <c r="B172" s="91"/>
      <c r="C172" s="36"/>
      <c r="E172" s="91"/>
    </row>
    <row r="173" spans="2:5" ht="12.75">
      <c r="B173" s="91"/>
      <c r="C173" s="36"/>
      <c r="E173" s="91"/>
    </row>
    <row r="174" spans="2:5" ht="12.75">
      <c r="B174" s="91"/>
      <c r="C174" s="36"/>
      <c r="E174" s="91"/>
    </row>
    <row r="175" spans="2:5" ht="12.75">
      <c r="B175" s="91"/>
      <c r="C175" s="36"/>
      <c r="E175" s="91"/>
    </row>
    <row r="176" spans="2:5" ht="12.75">
      <c r="B176" s="91"/>
      <c r="C176" s="36"/>
      <c r="E176" s="91"/>
    </row>
    <row r="177" spans="2:5" ht="12.75">
      <c r="B177" s="91"/>
      <c r="C177" s="36"/>
      <c r="E177" s="91"/>
    </row>
    <row r="178" spans="2:5" ht="12.75">
      <c r="B178" s="91"/>
      <c r="C178" s="36"/>
      <c r="E178" s="91"/>
    </row>
    <row r="179" spans="2:5" ht="12.75">
      <c r="B179" s="91"/>
      <c r="C179" s="36"/>
      <c r="E179" s="91"/>
    </row>
    <row r="180" spans="2:5" ht="12.75">
      <c r="B180" s="91"/>
      <c r="C180" s="36"/>
      <c r="E180" s="91"/>
    </row>
    <row r="181" spans="2:5" ht="12.75">
      <c r="B181" s="91"/>
      <c r="C181" s="36"/>
      <c r="E181" s="91"/>
    </row>
    <row r="182" spans="2:5" ht="12.75">
      <c r="B182" s="91"/>
      <c r="C182" s="36"/>
      <c r="E182" s="91"/>
    </row>
  </sheetData>
  <sheetProtection/>
  <mergeCells count="14">
    <mergeCell ref="A164:B164"/>
    <mergeCell ref="A165:B165"/>
    <mergeCell ref="A167:I167"/>
    <mergeCell ref="H1:I1"/>
    <mergeCell ref="H2:I2"/>
    <mergeCell ref="A3:I3"/>
    <mergeCell ref="A5:A6"/>
    <mergeCell ref="B5:B6"/>
    <mergeCell ref="C5:C6"/>
    <mergeCell ref="D5:E5"/>
    <mergeCell ref="F5:G5"/>
    <mergeCell ref="H5:I5"/>
    <mergeCell ref="A40:B40"/>
    <mergeCell ref="A102:B102"/>
  </mergeCells>
  <printOptions/>
  <pageMargins left="0.31496062992125984" right="0.31496062992125984" top="0.5511811023622047" bottom="0.15748031496062992" header="0.31496062992125984" footer="0.31496062992125984"/>
  <pageSetup fitToHeight="19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22">
      <selection activeCell="A33" sqref="A33:F33"/>
    </sheetView>
  </sheetViews>
  <sheetFormatPr defaultColWidth="9.00390625" defaultRowHeight="12.75"/>
  <cols>
    <col min="1" max="1" width="42.00390625" style="0" customWidth="1"/>
    <col min="2" max="2" width="17.75390625" style="0" customWidth="1"/>
    <col min="3" max="3" width="15.125" style="0" customWidth="1"/>
    <col min="4" max="4" width="14.75390625" style="0" customWidth="1"/>
    <col min="5" max="5" width="13.875" style="0" customWidth="1"/>
    <col min="6" max="6" width="14.75390625" style="0" customWidth="1"/>
  </cols>
  <sheetData>
    <row r="1" spans="5:6" ht="15.75">
      <c r="E1" s="123" t="s">
        <v>379</v>
      </c>
      <c r="F1" s="124"/>
    </row>
    <row r="2" spans="1:6" ht="37.5" customHeight="1">
      <c r="A2" s="122" t="s">
        <v>382</v>
      </c>
      <c r="B2" s="122"/>
      <c r="C2" s="122"/>
      <c r="D2" s="122"/>
      <c r="E2" s="122"/>
      <c r="F2" s="122"/>
    </row>
    <row r="3" ht="3.75" customHeight="1"/>
    <row r="4" spans="1:6" ht="12.75">
      <c r="A4" s="116" t="s">
        <v>0</v>
      </c>
      <c r="B4" s="120" t="s">
        <v>47</v>
      </c>
      <c r="C4" s="120" t="s">
        <v>48</v>
      </c>
      <c r="D4" s="120" t="s">
        <v>49</v>
      </c>
      <c r="E4" s="115" t="s">
        <v>50</v>
      </c>
      <c r="F4" s="115" t="s">
        <v>51</v>
      </c>
    </row>
    <row r="5" spans="1:6" ht="65.25" customHeight="1">
      <c r="A5" s="117"/>
      <c r="B5" s="121"/>
      <c r="C5" s="121"/>
      <c r="D5" s="121"/>
      <c r="E5" s="115"/>
      <c r="F5" s="115"/>
    </row>
    <row r="6" spans="1:6" ht="15.75" customHeight="1">
      <c r="A6" s="116" t="s">
        <v>52</v>
      </c>
      <c r="B6" s="118">
        <v>67263</v>
      </c>
      <c r="C6" s="118">
        <v>67263</v>
      </c>
      <c r="D6" s="119">
        <v>0</v>
      </c>
      <c r="E6" s="118">
        <v>59586.1</v>
      </c>
      <c r="F6" s="118">
        <v>-7676.9</v>
      </c>
    </row>
    <row r="7" spans="1:6" ht="12.75" customHeight="1">
      <c r="A7" s="117"/>
      <c r="B7" s="118"/>
      <c r="C7" s="118"/>
      <c r="D7" s="119"/>
      <c r="E7" s="118"/>
      <c r="F7" s="118"/>
    </row>
    <row r="8" spans="1:6" ht="18" customHeight="1">
      <c r="A8" s="17" t="s">
        <v>30</v>
      </c>
      <c r="B8" s="21">
        <v>10049.2</v>
      </c>
      <c r="C8" s="21">
        <v>10049.2</v>
      </c>
      <c r="D8" s="22">
        <v>0</v>
      </c>
      <c r="E8" s="21">
        <v>7346.1</v>
      </c>
      <c r="F8" s="21">
        <v>-2703.1</v>
      </c>
    </row>
    <row r="9" spans="1:6" ht="34.5" customHeight="1">
      <c r="A9" s="17" t="s">
        <v>22</v>
      </c>
      <c r="B9" s="21">
        <v>2915.4</v>
      </c>
      <c r="C9" s="21">
        <v>2915.4</v>
      </c>
      <c r="D9" s="22">
        <v>0</v>
      </c>
      <c r="E9" s="21">
        <v>2878.8</v>
      </c>
      <c r="F9" s="21">
        <v>-36.6</v>
      </c>
    </row>
    <row r="10" spans="1:6" ht="15.75">
      <c r="A10" s="17" t="s">
        <v>53</v>
      </c>
      <c r="B10" s="21">
        <v>2955.8</v>
      </c>
      <c r="C10" s="21">
        <v>2955.8</v>
      </c>
      <c r="D10" s="22">
        <v>0</v>
      </c>
      <c r="E10" s="21">
        <v>1457.2</v>
      </c>
      <c r="F10" s="21">
        <v>-1498.6</v>
      </c>
    </row>
    <row r="11" spans="1:6" ht="15.75">
      <c r="A11" s="17" t="s">
        <v>1</v>
      </c>
      <c r="B11" s="21">
        <v>0.2</v>
      </c>
      <c r="C11" s="21">
        <v>0.2</v>
      </c>
      <c r="D11" s="22">
        <v>0</v>
      </c>
      <c r="E11" s="21">
        <v>18.2</v>
      </c>
      <c r="F11" s="21">
        <v>18</v>
      </c>
    </row>
    <row r="12" spans="1:6" ht="32.25" customHeight="1">
      <c r="A12" s="17" t="s">
        <v>2</v>
      </c>
      <c r="B12" s="21">
        <v>386.8</v>
      </c>
      <c r="C12" s="21">
        <v>386.8</v>
      </c>
      <c r="D12" s="22">
        <v>0</v>
      </c>
      <c r="E12" s="21">
        <v>593.1</v>
      </c>
      <c r="F12" s="21">
        <v>206.3</v>
      </c>
    </row>
    <row r="13" spans="1:6" ht="15.75">
      <c r="A13" s="17" t="s">
        <v>54</v>
      </c>
      <c r="B13" s="21">
        <v>39081</v>
      </c>
      <c r="C13" s="21">
        <v>39081</v>
      </c>
      <c r="D13" s="22">
        <v>0</v>
      </c>
      <c r="E13" s="21">
        <v>36899.1</v>
      </c>
      <c r="F13" s="21">
        <v>-2181.9</v>
      </c>
    </row>
    <row r="14" spans="1:6" ht="15.75">
      <c r="A14" s="17" t="s">
        <v>55</v>
      </c>
      <c r="B14" s="21">
        <v>11871.5</v>
      </c>
      <c r="C14" s="21">
        <v>11871.5</v>
      </c>
      <c r="D14" s="22">
        <v>0</v>
      </c>
      <c r="E14" s="21">
        <v>10393.5</v>
      </c>
      <c r="F14" s="21">
        <v>-1478</v>
      </c>
    </row>
    <row r="15" spans="1:6" ht="15.75">
      <c r="A15" s="17" t="s">
        <v>56</v>
      </c>
      <c r="B15" s="21">
        <v>3.1</v>
      </c>
      <c r="C15" s="21">
        <v>3.1</v>
      </c>
      <c r="D15" s="22">
        <v>0</v>
      </c>
      <c r="E15" s="21">
        <v>0.1</v>
      </c>
      <c r="F15" s="21">
        <v>-3</v>
      </c>
    </row>
    <row r="16" spans="1:6" ht="21.75" customHeight="1">
      <c r="A16" s="116" t="s">
        <v>57</v>
      </c>
      <c r="B16" s="118">
        <v>99453.7</v>
      </c>
      <c r="C16" s="118">
        <v>97303.3</v>
      </c>
      <c r="D16" s="119">
        <v>-2150.4</v>
      </c>
      <c r="E16" s="118">
        <v>107854.7</v>
      </c>
      <c r="F16" s="118">
        <v>10551.4</v>
      </c>
    </row>
    <row r="17" spans="1:6" ht="7.5" customHeight="1">
      <c r="A17" s="117"/>
      <c r="B17" s="118"/>
      <c r="C17" s="118"/>
      <c r="D17" s="119"/>
      <c r="E17" s="118"/>
      <c r="F17" s="118"/>
    </row>
    <row r="18" spans="1:6" ht="31.5">
      <c r="A18" s="17" t="s">
        <v>58</v>
      </c>
      <c r="B18" s="21">
        <v>44708.6</v>
      </c>
      <c r="C18" s="21">
        <v>43310.6</v>
      </c>
      <c r="D18" s="22">
        <v>-1398</v>
      </c>
      <c r="E18" s="21">
        <v>37628.9</v>
      </c>
      <c r="F18" s="21">
        <v>-5681.7</v>
      </c>
    </row>
    <row r="19" spans="1:6" ht="63">
      <c r="A19" s="18" t="s">
        <v>59</v>
      </c>
      <c r="B19" s="23">
        <v>36570.2</v>
      </c>
      <c r="C19" s="24">
        <v>35315.9</v>
      </c>
      <c r="D19" s="23">
        <v>-1254.3</v>
      </c>
      <c r="E19" s="24">
        <v>33312.3</v>
      </c>
      <c r="F19" s="24">
        <v>-2003.6</v>
      </c>
    </row>
    <row r="20" spans="1:6" ht="63">
      <c r="A20" s="18" t="s">
        <v>60</v>
      </c>
      <c r="B20" s="23">
        <v>8138.4</v>
      </c>
      <c r="C20" s="24">
        <v>7994.7</v>
      </c>
      <c r="D20" s="23">
        <v>-143.7</v>
      </c>
      <c r="E20" s="24">
        <v>4316.6</v>
      </c>
      <c r="F20" s="24">
        <v>-3678.1</v>
      </c>
    </row>
    <row r="21" spans="1:6" ht="47.25" customHeight="1">
      <c r="A21" s="17" t="s">
        <v>61</v>
      </c>
      <c r="B21" s="22">
        <v>5.6</v>
      </c>
      <c r="C21" s="21">
        <v>5.6</v>
      </c>
      <c r="D21" s="22">
        <v>0</v>
      </c>
      <c r="E21" s="21">
        <v>5.3</v>
      </c>
      <c r="F21" s="21">
        <v>-0.3</v>
      </c>
    </row>
    <row r="22" spans="1:6" ht="33.75" customHeight="1">
      <c r="A22" s="17" t="s">
        <v>62</v>
      </c>
      <c r="B22" s="22">
        <v>1043.2</v>
      </c>
      <c r="C22" s="21">
        <v>1010.4</v>
      </c>
      <c r="D22" s="22">
        <v>-32.8</v>
      </c>
      <c r="E22" s="21">
        <v>964.2</v>
      </c>
      <c r="F22" s="21">
        <v>-46.2</v>
      </c>
    </row>
    <row r="23" spans="1:6" ht="48" customHeight="1">
      <c r="A23" s="17" t="s">
        <v>63</v>
      </c>
      <c r="B23" s="22">
        <v>6446.3</v>
      </c>
      <c r="C23" s="21">
        <v>6406.5</v>
      </c>
      <c r="D23" s="22">
        <v>-39.8</v>
      </c>
      <c r="E23" s="21">
        <v>7258.2</v>
      </c>
      <c r="F23" s="21">
        <v>851.7</v>
      </c>
    </row>
    <row r="24" spans="1:6" ht="31.5">
      <c r="A24" s="17" t="s">
        <v>64</v>
      </c>
      <c r="B24" s="22">
        <v>4.5</v>
      </c>
      <c r="C24" s="21">
        <v>211.3</v>
      </c>
      <c r="D24" s="22">
        <v>206.8</v>
      </c>
      <c r="E24" s="21">
        <v>417.3</v>
      </c>
      <c r="F24" s="21">
        <v>206</v>
      </c>
    </row>
    <row r="25" spans="1:6" ht="47.25">
      <c r="A25" s="17" t="s">
        <v>65</v>
      </c>
      <c r="B25" s="22">
        <v>3459.5</v>
      </c>
      <c r="C25" s="21">
        <v>3459.5</v>
      </c>
      <c r="D25" s="22">
        <v>0</v>
      </c>
      <c r="E25" s="21">
        <v>5114.6</v>
      </c>
      <c r="F25" s="21">
        <v>1655.1</v>
      </c>
    </row>
    <row r="26" spans="1:6" ht="49.5" customHeight="1">
      <c r="A26" s="17" t="s">
        <v>66</v>
      </c>
      <c r="B26" s="22">
        <v>1603</v>
      </c>
      <c r="C26" s="21">
        <v>1603</v>
      </c>
      <c r="D26" s="22">
        <v>0</v>
      </c>
      <c r="E26" s="21">
        <v>0</v>
      </c>
      <c r="F26" s="21">
        <v>-1603</v>
      </c>
    </row>
    <row r="27" spans="1:6" ht="47.25">
      <c r="A27" s="17" t="s">
        <v>67</v>
      </c>
      <c r="B27" s="22">
        <v>0</v>
      </c>
      <c r="C27" s="21">
        <v>1.3</v>
      </c>
      <c r="D27" s="22">
        <v>1.3</v>
      </c>
      <c r="E27" s="21">
        <v>10.9</v>
      </c>
      <c r="F27" s="21">
        <v>9.6</v>
      </c>
    </row>
    <row r="28" spans="1:6" ht="47.25">
      <c r="A28" s="17" t="s">
        <v>75</v>
      </c>
      <c r="B28" s="22">
        <v>71.1</v>
      </c>
      <c r="C28" s="21">
        <v>71.1</v>
      </c>
      <c r="D28" s="22">
        <v>0</v>
      </c>
      <c r="E28" s="21">
        <v>71.1</v>
      </c>
      <c r="F28" s="21">
        <v>0</v>
      </c>
    </row>
    <row r="29" spans="1:6" ht="21.75" customHeight="1">
      <c r="A29" s="20" t="s">
        <v>74</v>
      </c>
      <c r="B29" s="22">
        <v>42107.8</v>
      </c>
      <c r="C29" s="21">
        <v>41219.9</v>
      </c>
      <c r="D29" s="22">
        <v>-887.9</v>
      </c>
      <c r="E29" s="21">
        <v>56380.1</v>
      </c>
      <c r="F29" s="21">
        <v>15160.2</v>
      </c>
    </row>
    <row r="30" spans="1:6" ht="15.75">
      <c r="A30" s="17" t="s">
        <v>10</v>
      </c>
      <c r="B30" s="22">
        <v>4.1</v>
      </c>
      <c r="C30" s="21">
        <v>4.1</v>
      </c>
      <c r="D30" s="22">
        <v>0</v>
      </c>
      <c r="E30" s="21">
        <v>4.1</v>
      </c>
      <c r="F30" s="21">
        <v>0</v>
      </c>
    </row>
    <row r="31" spans="1:6" ht="21" customHeight="1">
      <c r="A31" s="19" t="s">
        <v>68</v>
      </c>
      <c r="B31" s="25" t="s">
        <v>69</v>
      </c>
      <c r="C31" s="25" t="s">
        <v>70</v>
      </c>
      <c r="D31" s="26">
        <v>-2150.4</v>
      </c>
      <c r="E31" s="25" t="s">
        <v>71</v>
      </c>
      <c r="F31" s="25" t="s">
        <v>72</v>
      </c>
    </row>
    <row r="33" spans="1:6" ht="98.25" customHeight="1">
      <c r="A33" s="125" t="s">
        <v>73</v>
      </c>
      <c r="B33" s="125"/>
      <c r="C33" s="125"/>
      <c r="D33" s="125"/>
      <c r="E33" s="125"/>
      <c r="F33" s="125"/>
    </row>
  </sheetData>
  <sheetProtection/>
  <mergeCells count="21">
    <mergeCell ref="A6:A7"/>
    <mergeCell ref="B6:B7"/>
    <mergeCell ref="C6:C7"/>
    <mergeCell ref="A33:F33"/>
    <mergeCell ref="E6:E7"/>
    <mergeCell ref="E16:E17"/>
    <mergeCell ref="A2:F2"/>
    <mergeCell ref="A4:A5"/>
    <mergeCell ref="B4:B5"/>
    <mergeCell ref="C4:C5"/>
    <mergeCell ref="D4:D5"/>
    <mergeCell ref="E4:E5"/>
    <mergeCell ref="F4:F5"/>
    <mergeCell ref="E1:F1"/>
    <mergeCell ref="A16:A17"/>
    <mergeCell ref="B16:B17"/>
    <mergeCell ref="C16:C17"/>
    <mergeCell ref="D16:D17"/>
    <mergeCell ref="D6:D7"/>
    <mergeCell ref="F16:F17"/>
    <mergeCell ref="F6:F7"/>
  </mergeCells>
  <printOptions/>
  <pageMargins left="0.7086614173228347" right="0.2362204724409449" top="0.28" bottom="0.16" header="0.22" footer="0.1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k56-1</dc:creator>
  <cp:keywords/>
  <dc:description/>
  <cp:lastModifiedBy>Ира Халявина</cp:lastModifiedBy>
  <cp:lastPrinted>2022-03-17T09:16:45Z</cp:lastPrinted>
  <dcterms:created xsi:type="dcterms:W3CDTF">2016-02-02T09:27:50Z</dcterms:created>
  <dcterms:modified xsi:type="dcterms:W3CDTF">2022-03-17T09:16:54Z</dcterms:modified>
  <cp:category/>
  <cp:version/>
  <cp:contentType/>
  <cp:contentStatus/>
</cp:coreProperties>
</file>