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2300"/>
  </bookViews>
  <sheets>
    <sheet name="за 2021г" sheetId="1" r:id="rId1"/>
  </sheets>
  <definedNames>
    <definedName name="_xlnm.Print_Titles" localSheetId="0">'за 2021г'!$4:$5</definedName>
    <definedName name="_xlnm.Print_Area" localSheetId="0">'за 2021г'!$A$1:$H$136</definedName>
  </definedNames>
  <calcPr calcId="145621"/>
</workbook>
</file>

<file path=xl/calcChain.xml><?xml version="1.0" encoding="utf-8"?>
<calcChain xmlns="http://schemas.openxmlformats.org/spreadsheetml/2006/main">
  <c r="F122" i="1" l="1"/>
  <c r="J122" i="1" s="1"/>
  <c r="F120" i="1"/>
  <c r="F118" i="1"/>
  <c r="F116" i="1" s="1"/>
  <c r="G116" i="1" s="1"/>
  <c r="G104" i="1"/>
  <c r="E103" i="1"/>
  <c r="F103" i="1" s="1"/>
  <c r="G103" i="1" s="1"/>
  <c r="G102" i="1"/>
  <c r="K100" i="1"/>
  <c r="J100" i="1"/>
  <c r="G97" i="1"/>
  <c r="G96" i="1"/>
  <c r="G95" i="1"/>
  <c r="G94" i="1"/>
  <c r="G92" i="1"/>
  <c r="G91" i="1"/>
  <c r="G90" i="1"/>
  <c r="G89" i="1"/>
  <c r="G88" i="1"/>
  <c r="G87" i="1"/>
  <c r="G86" i="1"/>
  <c r="G85" i="1"/>
  <c r="G84" i="1"/>
  <c r="G63" i="1"/>
  <c r="G60" i="1"/>
  <c r="G59" i="1"/>
  <c r="G58" i="1"/>
  <c r="G57" i="1"/>
  <c r="G56" i="1"/>
  <c r="G53" i="1"/>
  <c r="G52" i="1"/>
  <c r="G51" i="1" s="1"/>
  <c r="F51" i="1"/>
  <c r="E51" i="1"/>
  <c r="G47" i="1"/>
  <c r="G32" i="1"/>
  <c r="G28" i="1"/>
  <c r="G27" i="1"/>
  <c r="G25" i="1" s="1"/>
  <c r="F25" i="1"/>
  <c r="E25" i="1"/>
  <c r="G22" i="1"/>
  <c r="G21" i="1"/>
  <c r="G12" i="1"/>
  <c r="F7" i="1"/>
  <c r="E7" i="1"/>
  <c r="E6" i="1"/>
  <c r="G7" i="1" l="1"/>
  <c r="G6" i="1" s="1"/>
  <c r="F6" i="1"/>
</calcChain>
</file>

<file path=xl/sharedStrings.xml><?xml version="1.0" encoding="utf-8"?>
<sst xmlns="http://schemas.openxmlformats.org/spreadsheetml/2006/main" count="559" uniqueCount="364">
  <si>
    <t>Отчет по плану  мероприятий по увеличению эффективности  использования собственной доходной базы и оптимизации расходов бюджета Миасского городского округа за   2021 год</t>
  </si>
  <si>
    <t>№ п/п</t>
  </si>
  <si>
    <t xml:space="preserve">Наименование </t>
  </si>
  <si>
    <t>Проведенная работа</t>
  </si>
  <si>
    <t>Срок исполнения</t>
  </si>
  <si>
    <t xml:space="preserve">Результат (тыс.руб.): </t>
  </si>
  <si>
    <t>привлечено доходов (+) недополучено доходов (-)</t>
  </si>
  <si>
    <t>Контрольные показатели</t>
  </si>
  <si>
    <t>Факт на            01.01.2022 г.</t>
  </si>
  <si>
    <t>откл</t>
  </si>
  <si>
    <t>заключение</t>
  </si>
  <si>
    <t>В части снижения резервов по налоговым и неналоговым доходам (всего):</t>
  </si>
  <si>
    <t xml:space="preserve">Увеличение поступлений налоговых доходов, снижение недоимки по налоговым доходам </t>
  </si>
  <si>
    <t>Проведение мониторинга поступлений налоговых доходов в бюджет Миасского городского округа</t>
  </si>
  <si>
    <r>
      <rPr>
        <sz val="10.5"/>
        <color theme="1"/>
        <rFont val="Times New Roman"/>
        <family val="1"/>
        <charset val="204"/>
      </rPr>
      <t>Проводится ежедневный мониторинг поступлений. Поступления в бюджет Округа на 01.01.2022 года налоговых доходов составили 1718436,3 тыс.</t>
    </r>
    <r>
      <rPr>
        <sz val="10.5"/>
        <rFont val="Times New Roman"/>
        <family val="1"/>
        <charset val="204"/>
      </rPr>
      <t xml:space="preserve"> рублей. Рост к уровню 2020 года составил 7,4% , или 118648,8 тыс.рублей </t>
    </r>
  </si>
  <si>
    <t>Ежедневно</t>
  </si>
  <si>
    <t>Х</t>
  </si>
  <si>
    <t>Проведение мониторинга поступления налога на доходы физических (далее - НДФЛ), в том числе в разрезе крупнейших плательщиков</t>
  </si>
  <si>
    <r>
      <rPr>
        <sz val="10.5"/>
        <color theme="1"/>
        <rFont val="Times New Roman"/>
        <family val="1"/>
        <charset val="204"/>
      </rPr>
      <t>Проводится ежемесячный мониторинг поступлений НДФЛ (в том числе в разрезе крупнейших плательщиков). Поступление доходов по состоянию на  01.01.2022 года от НДФЛ составило</t>
    </r>
    <r>
      <rPr>
        <sz val="10.5"/>
        <color rgb="FFFF0000"/>
        <rFont val="Times New Roman"/>
        <family val="1"/>
        <charset val="204"/>
      </rPr>
      <t xml:space="preserve"> </t>
    </r>
    <r>
      <rPr>
        <sz val="10.5"/>
        <rFont val="Times New Roman"/>
        <family val="1"/>
        <charset val="204"/>
      </rPr>
      <t>1144851,9  тыс. рублей.Рост к уровню 2020 года составил 7,8 %, или 82615,8 рублей</t>
    </r>
  </si>
  <si>
    <t>Ежемесячно</t>
  </si>
  <si>
    <t>2.1.</t>
  </si>
  <si>
    <t>Проведение анализа причин снижения поступления НДФЛ, в том числе в разрезе крупнейших плательщиков. Предоставление информации для принятия решения о приглашении руководителей организаций на заседание межведомственной группы</t>
  </si>
  <si>
    <t xml:space="preserve">Подготовлено 12  аналитических материалов  по организациям и  учреждениям Округа, допустившим снижение поступлений. В рамках проведения аналитической работы у  вышеуказанных организаций запрошены пояснения о причинах снижения   </t>
  </si>
  <si>
    <t>3.</t>
  </si>
  <si>
    <t>Организация работы по снижению задолженности по налогам и сборам в консолидированный бюджет Челябинской области, бюджет Миасского городского округа  и координация работы межведомственных рабочих групп по снижению задолженности по налогам и сборам в консолидированный бюджет Челябинской области:</t>
  </si>
  <si>
    <t xml:space="preserve">                                                                                                                                                                                                                                                                                                                                                                                                                                                                                                                                                                                                                                                                                                                                                                                                                                                                                                                                                                                                                                                                                                                                                                                                                                                                                                                                                                                                                                                                                                                                                                                                                                                                                                                                                                                                                                                                                                                                                                                                                                                                                                                                                                                                                                                                                                                                                                                                                                                                                                                                                   </t>
  </si>
  <si>
    <t>3.1.</t>
  </si>
  <si>
    <t>проведение мониторинга и анализа недоимки по налоговым платежам. Обеспечение снижение  недоимки по местным налогам по состоянию на 01.01.2022 г. (без учета безнадежной к взысканию) по сравнению с недоимкой по состоянию на 01.01.2021 г.</t>
  </si>
  <si>
    <r>
      <rPr>
        <sz val="10.5"/>
        <color theme="1"/>
        <rFont val="Times New Roman"/>
        <family val="1"/>
        <charset val="204"/>
      </rPr>
      <t>Проводится ежемесячный мониторинг и анализ задолженности недоимки по налоговым доходам. По   данным МРИ ФНС № 23 по Челябинской области   по состоянию на 01.01.2022 г.  недоимка по налоговым доходам (реальная к взысканию)  составила 59586,1  ты</t>
    </r>
    <r>
      <rPr>
        <sz val="10.5"/>
        <rFont val="Times New Roman"/>
        <family val="1"/>
        <charset val="204"/>
      </rPr>
      <t xml:space="preserve">с. рублей </t>
    </r>
  </si>
  <si>
    <t>ежемесячно</t>
  </si>
  <si>
    <t>3.2.</t>
  </si>
  <si>
    <t>направление (в электронном виде) в администрации муниципальных образований информации о налогоплательщиках, имеющих задолженность по налогам, зачисляемым в региональный и местные бюджеты, для проведения совещаний;</t>
  </si>
  <si>
    <t xml:space="preserve">МРИ ФНС № 23 по Челябинской области ежемесячно в Администрацию МГО направляются списки по  должникам </t>
  </si>
  <si>
    <t>ежемесячно до 15-го числа месяца, следующего за отчетным</t>
  </si>
  <si>
    <t>3.3.</t>
  </si>
  <si>
    <t>направление (в электронном виде) в администрации муниципальных образований информации о наличии задолженности по имущественным налогам у сотрудников для ее дальнейшего погашения;</t>
  </si>
  <si>
    <r>
      <t>МРИ ФНС № 23 по Челябинской области  в адрес  Администрации МГО направлено</t>
    </r>
    <r>
      <rPr>
        <sz val="10.5"/>
        <color rgb="FFFF0000"/>
        <rFont val="Times New Roman"/>
        <family val="1"/>
        <charset val="204"/>
      </rPr>
      <t xml:space="preserve"> </t>
    </r>
    <r>
      <rPr>
        <sz val="10.5"/>
        <color theme="1"/>
        <rFont val="Times New Roman"/>
        <family val="1"/>
        <charset val="204"/>
      </rPr>
      <t>11</t>
    </r>
    <r>
      <rPr>
        <sz val="10.5"/>
        <rFont val="Times New Roman"/>
        <family val="1"/>
        <charset val="204"/>
      </rPr>
      <t xml:space="preserve"> информационных писем</t>
    </r>
  </si>
  <si>
    <t>ежеквартально до 15-го числа месяца, следующего за отчетным</t>
  </si>
  <si>
    <t>3.4.</t>
  </si>
  <si>
    <t>направление (в электронном виде) в администрации муниципальных образований информации об организациях - работодателях, сотрудники которых имеют задолженность по имущественным налогам, более 50 тыс. рублей для проведения совещаний</t>
  </si>
  <si>
    <r>
      <t xml:space="preserve">МРИ ФНС № 23 по Челябинской области  в адрес  Администрации МГО направлено </t>
    </r>
    <r>
      <rPr>
        <sz val="10.5"/>
        <color theme="1"/>
        <rFont val="Times New Roman"/>
        <family val="1"/>
        <charset val="204"/>
      </rPr>
      <t xml:space="preserve">11 </t>
    </r>
    <r>
      <rPr>
        <sz val="10.5"/>
        <rFont val="Times New Roman"/>
        <family val="1"/>
        <charset val="204"/>
      </rPr>
      <t xml:space="preserve"> информационных писем</t>
    </r>
  </si>
  <si>
    <t>3.5.</t>
  </si>
  <si>
    <t>направление (в электронном виде) в администрации муниципальных образований информации о работодателях - бюджетных организациях, сотрудники которых имеют задолженность по имущественным налогам, для проведения совещаний</t>
  </si>
  <si>
    <t>МРИ ФНС № 23 по Челябинской области  в адрес  Администрации МГО направлено 8  информационных писем</t>
  </si>
  <si>
    <t>3.6.</t>
  </si>
  <si>
    <t>проведение заседаний  рабочей группы  по обеспечению полноты и своевременности поступления налогов, сборов в консолидированный бюджет Челябинской области и страховых взносов в государственные внебюджетные фонды, арендной платы земли Миасского городского округа, имеющими неудовлетворительные экономические показатели и выработке механизмов, препятствующих рейдерскому захвату предприятий и организаций всех форм собственности на территории Миасского городского округа, по межведомственному  взаимодействию по вопросам организации работы в части легализации трудовых отношений и сокращения неформальной занятости на территории Миасского городского округа</t>
  </si>
  <si>
    <r>
      <t>За 2021 г. было проведено 11  заседаний рабочей группы
по обеспечению полноты и своевременности поступления налогов, сборов в консолидированный бюджет Челябинской области, бюджет Миасского городского округа и страховых взносов в государственные внебюджетные фонды, арендной платы за землю Миасского городского округа, по снижению недоимки по местным налогам, о задолженности по имущественным налогам физических лиц.  В бюджет Округа поступила задолженность в сумме</t>
    </r>
    <r>
      <rPr>
        <sz val="10.5"/>
        <color theme="1"/>
        <rFont val="Times New Roman"/>
        <family val="1"/>
        <charset val="204"/>
      </rPr>
      <t xml:space="preserve">  6008,5  тыс. рублей</t>
    </r>
    <r>
      <rPr>
        <sz val="10.5"/>
        <rFont val="Times New Roman"/>
        <family val="1"/>
        <charset val="204"/>
      </rPr>
      <t xml:space="preserve">
</t>
    </r>
  </si>
  <si>
    <t>3.7.</t>
  </si>
  <si>
    <t>проведение совещаний, направленных на повышение собираемости налоговых платежей путем воздействия на работодателя с целью дальнейшего погашения задолженности по имущественным налогам сотрудниками(по данными МРИ ФНС № 23 по Челябинской  области)</t>
  </si>
  <si>
    <t>В рамках рабочей группы проведена разъяснительная работа с работниками Администрации МГО, отраслевых (функциональных) органов Администрации МГО, а также с сотрудниками муниципальных и бюджетных организаций МГО по вопросу обязательной уплаты задолженности по имущественным налогам физических лиц</t>
  </si>
  <si>
    <t>ежеквартально</t>
  </si>
  <si>
    <t>3.8.</t>
  </si>
  <si>
    <t>организация работы комиссии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(по данными МРИ ФНС № 23 по Челябинской )</t>
  </si>
  <si>
    <t>За  2021 год в рамках рабочей группы проведена работа с работодателями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(по данным  МРИ ФНС № 23 по Челябинской области).
Проведено 3 заседания рабочей группы, на которых рассматривался вопрос об организации работы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а также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Было приглашено 8 организаций, 1 руководитель прибыл на заседание, 2 руководителя дали обратную связь (письмо). Работа с 5 организациями будет продолжена</t>
  </si>
  <si>
    <t>3.9.</t>
  </si>
  <si>
    <t>организация работы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(по данными МРИ ФНС № 23 по Челябинской области о работодателях, выплачивающих заработную плату ниже уровня МРОТ, установленного в Челябинской области)</t>
  </si>
  <si>
    <t>За  2021 год проведено 26 комиссий по легализации заработной платы, приглашены 228 налоговых агента, заслушено 129, из них 11 повысили заработную плату до уровня МРОТ</t>
  </si>
  <si>
    <t>4.</t>
  </si>
  <si>
    <t>Повышение эффективности  работы налогового органа, отдела судебных приставов по взысканию задолженности по местным налогам  в бюджет Миасского городского округа</t>
  </si>
  <si>
    <t xml:space="preserve">Совместно с отделом судебных приставов  проведено 2 рейда по взысканию задолженности по местным налогам  в бюджет Миасского городского округа </t>
  </si>
  <si>
    <t>5.</t>
  </si>
  <si>
    <t xml:space="preserve">Проведение мониторинга результатов работы Межведомственной комиссии по:
-формированию баз данных по вновь введенным объектам налогообложения налогом на имущество физических лиц (объекты незавершенного строительства, хозяйственные строения и сооружения, машино-места);
-инвентаризации объектов, пригодных и используемых для  проживания, право собственности на которые не зарегистрировано  или зарегистрированы на меньшую площадь (количество выявленных объектов, из них зарегистрированные объекты и привлеченные к налогообложению) </t>
  </si>
  <si>
    <t>Инвентаризации домов, право собственности на которые не зарегистрировано или зарегистрировано на меньшую площадь не проводилось. Совещаний межведомственной комиссии за 2021 год  не проводилось</t>
  </si>
  <si>
    <t>в течение года</t>
  </si>
  <si>
    <t>6.</t>
  </si>
  <si>
    <t>Проведение мероприятий, обеспечивающих предложения на торгах в собственность земельных участков, высвобожденных из-под ветхоаварийного жилья, сформированных вновь земельных участков под индивидуальное жилищное строительство. Для повышения заинтересованности потенциальных инвесторов и повышения уровня доходов бюджета от продажи земельных участков максимально прорабатывать технические условия подключения объектов к сетям инженерно-технического обеспечения</t>
  </si>
  <si>
    <t>При объявлении торгов на земельные участки технические условия подключения объектов капитального строительства к сетям инженерно-технического обеспечения прорабатываются в соответствии с требованиями действующего законодательства. В аукционных документациях на каждый земельный участок содержится актуальная информация о технических условиях, предоставленная ресурсоснабжающими организациями города</t>
  </si>
  <si>
    <t>7.</t>
  </si>
  <si>
    <t>Проведение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t>
  </si>
  <si>
    <r>
      <t>В рамках проведения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 МРИ ФНС № 23 по  Челябинской области проведены следующие мероприятия: трансляция аудироликов на  ТРК "СЛОН", мониторы на остановочных комплексах, телекомпания "Экран-ТВ",  канал ТНТ, СТС "Телемаркет" бегущая строка;</t>
    </r>
    <r>
      <rPr>
        <sz val="10.5"/>
        <color rgb="FFFF0000"/>
        <rFont val="Times New Roman"/>
        <family val="1"/>
        <charset val="204"/>
      </rPr>
      <t xml:space="preserve"> </t>
    </r>
    <r>
      <rPr>
        <sz val="10.5"/>
        <color theme="1"/>
        <rFont val="Times New Roman"/>
        <family val="1"/>
        <charset val="204"/>
      </rPr>
      <t xml:space="preserve">газета – 20 статей; 8 интервью на ТВ. Размещено 2 информационных баннера, 1629 выходов на радио,размещено на сайтах 88 информационных сообщений. В рамках декларационной компании также проведена работа с сотрудниками Администрации МГО ,и подведомственными учреждениями о сроках уплаты и </t>
    </r>
    <r>
      <rPr>
        <sz val="10.5"/>
        <rFont val="Times New Roman"/>
        <family val="1"/>
        <charset val="204"/>
      </rPr>
      <t xml:space="preserve">   последствиях несвоевременности уплаты имущественных налогов                                                                                                                                                                  </t>
    </r>
  </si>
  <si>
    <t>Увеличение поступления  неналоговых доходов, снижение задолженности по неналоговым доходам:</t>
  </si>
  <si>
    <t>8.</t>
  </si>
  <si>
    <t>Проведение мониторинга поступления неналоговых доходов в бюджет Миасского городского округа</t>
  </si>
  <si>
    <t>Проводится ежедневный мониторинг поступлений</t>
  </si>
  <si>
    <t>ежедневно</t>
  </si>
  <si>
    <t>9.</t>
  </si>
  <si>
    <t xml:space="preserve">Осуществление мониторинга задолженности по арендной плате за пользование муниципальным имуществом и земельными участками, в разрезе арендаторов. Обеспечение снижения  задолженности по неналоговым доходам (без учета безнадежной к взысканию) на 01.01.2022 г. по сравнению с недоимкой по состоянию на 01.01.2021 г.
Проведение заседаний рабочей группы по контролю за поступлением арендной платы за землю в бюджет Миасского городского округа
</t>
  </si>
  <si>
    <r>
      <t>Задолженность по неналоговым доходам (</t>
    </r>
    <r>
      <rPr>
        <i/>
        <sz val="10.5"/>
        <rFont val="Times New Roman"/>
        <family val="1"/>
        <charset val="204"/>
      </rPr>
      <t>реальная к взысканию</t>
    </r>
    <r>
      <rPr>
        <sz val="10.5"/>
        <rFont val="Times New Roman"/>
        <family val="1"/>
        <charset val="204"/>
      </rPr>
      <t>) на 01.01.2022г. по  данным ГАД составля</t>
    </r>
    <r>
      <rPr>
        <sz val="10.5"/>
        <color theme="1"/>
        <rFont val="Times New Roman"/>
        <family val="1"/>
        <charset val="204"/>
      </rPr>
      <t>ет  107 854,7 тыс. рублей.Рост к уровню 2020 года составил 10,8%, или 10551,4 тыс.рублей, в основном, в части увеличения задолженности по возмещению ущерба.</t>
    </r>
    <r>
      <rPr>
        <sz val="10.5"/>
        <rFont val="Times New Roman"/>
        <family val="1"/>
        <charset val="204"/>
      </rPr>
      <t xml:space="preserve">
В 2021 г. проведено: 
</t>
    </r>
    <r>
      <rPr>
        <b/>
        <sz val="10.5"/>
        <color theme="1"/>
        <rFont val="Times New Roman"/>
        <family val="1"/>
        <charset val="204"/>
      </rPr>
      <t xml:space="preserve">- </t>
    </r>
    <r>
      <rPr>
        <sz val="10.5"/>
        <color theme="1"/>
        <rFont val="Times New Roman"/>
        <family val="1"/>
        <charset val="204"/>
      </rPr>
      <t>11 заседаний межведомственной рабочей группы, на которых заслушаны арендаторы, имеющие задолженность по арендной плате за земли. По результатам проведенных заседаний в бюджет Округа поступила сумма  задолженность в размере  72,1  тыс. рублей.</t>
    </r>
    <r>
      <rPr>
        <sz val="10.5"/>
        <color rgb="FFFF0000"/>
        <rFont val="Times New Roman"/>
        <family val="1"/>
        <charset val="204"/>
      </rPr>
      <t xml:space="preserve">
</t>
    </r>
    <r>
      <rPr>
        <sz val="10.5"/>
        <color theme="1"/>
        <rFont val="Times New Roman"/>
        <family val="1"/>
        <charset val="204"/>
      </rPr>
      <t>- 8 заседаний  рабочей группы, на которых  заслушены арендаторы имеющие задолженность по арендной плате за земли. Сумма погашенной задолженности составляет  2864,6 тыс. рублей</t>
    </r>
  </si>
  <si>
    <t>10.</t>
  </si>
  <si>
    <t>Активизация претензионно - исковой работы с должниками по:                                                                                    
- арендной плате за землю</t>
  </si>
  <si>
    <t xml:space="preserve">За  2021 г. направлено  180  претензий  о взыскании арендной платы. Поступило оплаты по претензиям 4028,4 тыс. рублей
</t>
  </si>
  <si>
    <t>постоянно</t>
  </si>
  <si>
    <t>Активизация исковой работы с должниками по:
- арендной плате за пользование муниципальным имуществом</t>
  </si>
  <si>
    <t>За 2021 г. направлено  13  претензий,  поступило оплаты по претензиям 464,6 тыс. рублей</t>
  </si>
  <si>
    <t>Активизация исковой работы с должниками по:
-  доходам от найма жилых помещений</t>
  </si>
  <si>
    <t xml:space="preserve">За  2021 г. направлено 39 требований по задолженности нанимателям муниципальных жилых помещений.  Сумма погашенной задолженности по направленным требованиям составила 15,0 тыс. рублей. В судебные органы направлено  28  судебных исков. Сумма взысканной задолженности по исполнительным листам 123,0 тыс. рублей                                                                                                                                                                                                                                                                                   </t>
  </si>
  <si>
    <t>11.</t>
  </si>
  <si>
    <t>Содействие выполнению мероприятий по проведению оценки кадастровой стоимости земельных участков, расположенных в границах Округа (в случае принятия уполномоченным органом власти Челябинской области соответствующего решения)</t>
  </si>
  <si>
    <t xml:space="preserve">По мере поступления запросов, проводится сотрудничество с Филиалом  ФГБУ «ФКП Росреестра» по Челябинской  области,  в целях предоставления информации, необходимой для определения кадастровой стоимости земельных участков различных категорий 
</t>
  </si>
  <si>
    <t>12.</t>
  </si>
  <si>
    <t>Проведение разъяснительной работы с организациями, гражданами о недопустимости и последствиях несвоевременной уплаты аренды за муниципальное имущество, землю. Взыскание пени и штрафов за несвоевременное перечисление арендной платы по договорам. Проведение сверок с плательщиками</t>
  </si>
  <si>
    <t xml:space="preserve">При выдаче договора аренды проводится беседа с арендаторами о недопустимости и последствиях несвоевременной уплаты аренды за землю.
Направлено  931 смс – сообщений арендаторам имеющим задолженность с напоминанием об оплате задолженности. 
На сайте Администрации ежеквартально размещается информация о сроках оплаты. В адрес плательщиков направляются акты свекри. 
По состоянию на 01.01.2022 года  оплачено пени и штрафов в сумме 3222,5 тыс. рублей
</t>
  </si>
  <si>
    <t>13.</t>
  </si>
  <si>
    <t>Проведение мониторинга  целевого использования земельных участков из категории «земли сельскохозяйственного назначения», земель с разрешенным использованием «для проектирования и строительства»</t>
  </si>
  <si>
    <t>Проведено 1778 обследований земельных участков, находящихся на землях собственность на которые не разграничена, выявлено 25 земельных участков в части расхождения фактического использования с утвержденным видом разрешенного использования.  Администрация МГО не уполномочена на проведение экспертиз в части нахождения на земельном участке объекта завершенного  строительства, специалисты выявляют внешние признаки завершенности объектов  и изменение начислений арендной платы в данном случае может повлечь дополнительные судебные расходы</t>
  </si>
  <si>
    <t>14.</t>
  </si>
  <si>
    <t>Проведение информационно - разъяснительных мероприятий с физическими лицами, уклоняющимися от постановки объектов на кадастровый учет и регистрации прав на объекты недвижимости, в том числе земельные участки (проведение встреч, размещение информации на стендах, предназначенных для объявлений, информирование в СМИ, брошюр, листовок и т.п.).</t>
  </si>
  <si>
    <t>Создана комиссия, утвержденная постановлением Администрации МГО № 692 от 17.02.2020г. «О внесении изменений в постановление Администрации Миасского городского округа от 15.07.2014г. № 4366 «Об утверждении Межведомственной комиссии».
На сайте Администрации МГО размещена информация для физических лиц о необходимости  постановки объектов на кадастровый учет и регистрации прав на объекты недвижимости, в том числе земельные участки</t>
  </si>
  <si>
    <t>на постоянной основе</t>
  </si>
  <si>
    <t>15.</t>
  </si>
  <si>
    <t>Направление в Филиал ФГБУ «ФКП Росреестра» по Челябинской области:</t>
  </si>
  <si>
    <t>по мере выявления</t>
  </si>
  <si>
    <t>15.1.</t>
  </si>
  <si>
    <t>15.1. Информации для внесения сведений в ЕГРН в результате проведенных мероприятий по принятым решениям об определении категории земель и (или) вида разрешенного пользования, по  уточнению сведений о характеристиках объектов (категории земель, вид разрешенного пользования и т.п.)</t>
  </si>
  <si>
    <t xml:space="preserve">За  2021 г. проведена работа по 282 земельным участкам (изменение вида разрешенного использования). 
Изменение вида разрешенного использования не повлияло на арендную плату за земельные участки (приведение в соответствие с классификатором)
</t>
  </si>
  <si>
    <t>15.2.</t>
  </si>
  <si>
    <t>15.2. Информации для внесения сведений в ЕГРН в случае:
-выдачи разрешения на ввод объекта капитального строительства (далее - ОКС) в эксплуатацию;
-принятия решений об изменении назначения ОКС, разрешенного использования земельного участка, отнесении земельного участка к определенной категории земель и т.д.</t>
  </si>
  <si>
    <t>За 2021 год выдано 59 разрешений на ввод объектов в эксплуатацию</t>
  </si>
  <si>
    <t>15.3.</t>
  </si>
  <si>
    <t>15.3 Документов, необходимых для постановки на государственный кадастровый учет ОКС и земельных участков, отсутствующих в базе данных налогового органа и в ЕГРН, по которым установлены факты использования объектов недвижимости, сведения о которых отсутствуют в ЕГРН</t>
  </si>
  <si>
    <t>В орган регистрации направляются сведения для внесения в ЕГРН при изменении назначения ОКС</t>
  </si>
  <si>
    <t>16.</t>
  </si>
  <si>
    <t xml:space="preserve">Проведение в процессе оказания государственных и муниципальных услуг, предусматривающих использование адресов объектов недвижимого имущества, сопоставления сведений о наименовании населенных пунктов, элементов улично- дорожной сети и нумерации домов, размещенных в федеральной информационной адресной системе (далее - ФИАС). В случае выявления ошибок информировать об этом МРИ ФНС № 23 по Челябинской области  </t>
  </si>
  <si>
    <t>За 2021г. было присвоено 419 адреса объектам адресации (Земельным участкам, жилым домам, нежилым зданиям, помещениям)</t>
  </si>
  <si>
    <t>17.</t>
  </si>
  <si>
    <t>Обеспечение своевременного внесения в ФИАС актуальных сведений об элементах планировочной структуры, улично-дорожной сети; объектах адресации, типах зданий и помещений, а также направляемых МРИ ФНС № 23 по Челябинской области  Челябинской области отсутствующих (ошибочных) адресных объектов</t>
  </si>
  <si>
    <t xml:space="preserve">За   2021г. было своевременно внесено в ФИАС 3151 сведение адресного объекта, в том числе направляемых МРИ ФНС № 23 по Челябинской области </t>
  </si>
  <si>
    <t>18.</t>
  </si>
  <si>
    <t>Принятие мер для внесения изменений в правоустанавливающие документы по земельным участкам, предоставленным в аренду с видом разрешенного использования «для проектирования и строительства» при выявлении фактов наличия на участках введенных в эксплуатацию объектов капитального строительства</t>
  </si>
  <si>
    <t>За  2021 года  выдано 59  разрешений на ввод объектов в эксплуатацию, из них 26 объектов на земельных участках, переданных в аренду. Информация о выданных разрешениях на ввод объектов в эксплуатацию передается для перерасчета арендной платы. При поступлении заявлений на ввод объектов в эксплуатацию проводится проверка по оплате арендных платежей</t>
  </si>
  <si>
    <t>19.</t>
  </si>
  <si>
    <t>Осуществление мониторинга за своевременным предоставлением информации о выданных разрешениях на ввод объектов в эксплуатацию для учета данной информации при расчете арендной платы за землю</t>
  </si>
  <si>
    <t>За  2021 год  выдано 25 разрешений на ввод объектов в эксплуатацию</t>
  </si>
  <si>
    <t>20.</t>
  </si>
  <si>
    <t>Размещение информационных материалов (листовки, плакаты) в помещениях для приема налогоплательщиков в Администрации МГО</t>
  </si>
  <si>
    <t xml:space="preserve">Проводилась работа с физическими лицами, уклоняющимися от постановки объектов на кадастровый учет и регистрации прав на объекты недвижимости, в том числе земельные участки (проведение встреч, размещение информации на стендах, предназначенных для объявлений, информирование в СМИ, брошюр, листовок и т.п.) </t>
  </si>
  <si>
    <t>21.</t>
  </si>
  <si>
    <t>Оказание содействия в распространении информационных сообщений (заметки, новостные материалы) в средствах массовой информации на территории МГО</t>
  </si>
  <si>
    <t xml:space="preserve">На сайте Администрации Миасского городского округа размещается информация о сроках уплаты имущественных налогов.В течение 2021 года в помещениях для приема налогоплательщиков в Администрации МГО были размещены листовки о сроках уплаты имущественных налогов. Также информация о сроках уплаты имущественных налогов  была размещена в муниципальном транспорте </t>
  </si>
  <si>
    <t>22.</t>
  </si>
  <si>
    <t>Оказание содействия налоговым органам в размещении информационных продуктов (социальная реклама) на территории региона в средствах массовой информации, средствах наружной рекламы (баннеры, билборды, растяжки, аудио и видеоролики)</t>
  </si>
  <si>
    <t>В  рамках оказания содействия МРИ ФНС № 23 по Челябинской области  в размещении информационных продуктов (социальная реклама) на территории Округа на  постоянной основе осуществляется размещение  в средствах массовой информации, средствах наружной рекламы (баннеры на  билбордах; видео ролики на многоформатных рекламных конструкциях)</t>
  </si>
  <si>
    <t>23.</t>
  </si>
  <si>
    <t>Принятие мер, направленных на сокращение объемов дебиторской задолженности: инвентаризация числящейся на балансовом учете дебиторской задолженности. Проведение заседаний комиссии по рассмотрению вопросов о признании безнадежной к взысканию и списании задолженности по неналоговым доходам</t>
  </si>
  <si>
    <t xml:space="preserve">Проведено 2  комиссии по списанию дебиторской задолженности. По результатам комиссии принято решение списать с баланса Администрации МГО дебиторскую заложенность в сумме 14826,0 тыс.рублей
</t>
  </si>
  <si>
    <t>24.</t>
  </si>
  <si>
    <t>Активизация работы по взысканию задолженности по штрафам, налагаемым:</t>
  </si>
  <si>
    <t>- Административной комиссией</t>
  </si>
  <si>
    <t>В результате направленных Административной комиссией заявлений в отдел служебных приставов для возбуждения исполнительного производства по взысканию административных штрафов поступило платежей  на сумму 32,5 тыс. рублей</t>
  </si>
  <si>
    <t>- Комиссией по делам несовершеннолетних и защите их прав</t>
  </si>
  <si>
    <t>Поступления в бюджет Округа суммы штрафов по ранее направленным заявлениям в службу судебных приставов  от Комиссии по несовершеннолетним   составили 36,7 тыс. рублей</t>
  </si>
  <si>
    <t xml:space="preserve">
- отделом МВД РФ по г. Миассу. Направление соответствующих материалов в отдел судебных приставов</t>
  </si>
  <si>
    <t>В связи в передачей полномочий по отчетности  в областные структуры,информация предоставлена по месту предоставления отчетности</t>
  </si>
  <si>
    <t>Оптимизация, эффективное управление и распоряжение имуществом муниципальной казны:</t>
  </si>
  <si>
    <t>25.</t>
  </si>
  <si>
    <t>Проведение активной работы по инвентаризации неиспользованного  имущества, находящегося в муниципальной собственности путем  выявления неиспользованного (бесхозного) имущества и установления направления эффективного использования</t>
  </si>
  <si>
    <t xml:space="preserve">Проведена инвентаризация неиспользуемого имущества и имущества, находящегося в безвозмездном пользовании, по результатам которой выявлено 4  объекта  недвижимого имущества. По результатам объявленных 4 аукцинов,состоялся 1 аукцион. Поступления в бюджет Округа по реализации  1объекта составили 307,0 тыс.рублей  </t>
  </si>
  <si>
    <t>26.</t>
  </si>
  <si>
    <t>Проведение регулярного контроля эффективности использования объектов муниципального имущества (используемых на праве хозяйственного ведения, концессии, аренды,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t>
  </si>
  <si>
    <t>Произведено 19 выездных проверок, нарушений в использовании имущества не выявлено</t>
  </si>
  <si>
    <t>27.</t>
  </si>
  <si>
    <t>Принятие мер для осуществления государственной регистрации права собственности округа на эксплуатируемые объекты капитального строительства, построенные за период 2008-2015 годы, осуществить их учет в муниципальной казне и Реестре имущества округа, а также принять меры для получения доходов в бюджет округа от их использования</t>
  </si>
  <si>
    <t xml:space="preserve">В рамках осуществления государственной регистрации по технологическому газопроводу для развития Северной части города  право муниципальной собственности МГО зарегистрировано. Находится в аренде ООО «Тополь М». Учитывая, что документы, необходимые для регистрации права мун. собственности на иные объекты из перечня МКУ «Комитет по строительству» отсутствуют, принято решение оформить 11 объектов недвижимого имущества как бесхозяйные объекты в установленном законом порядке. Из них в настоящее время поставлено на учет в Управлении Росреестра по Челябинской области 11 объектов недвижимого имущества
</t>
  </si>
  <si>
    <t>28.</t>
  </si>
  <si>
    <t xml:space="preserve">Принятие мер для осуществления государственной регистрации право собственности Округа на эксплуатируемые объекты инженерной структуры  Округа </t>
  </si>
  <si>
    <t>На учет в Росреестр по Челябинской области поставлены  бесхозяйные объекты недвижимого имущества  в количестве 391 объекта инженерной инфраструктуры</t>
  </si>
  <si>
    <t>29.</t>
  </si>
  <si>
    <t>Проведение анализа заключенных договоров аренды, заключение дополнительных договоров аренды на текущий календарный год</t>
  </si>
  <si>
    <r>
      <t>В ходе анализа договоров аренды, заключено</t>
    </r>
    <r>
      <rPr>
        <sz val="10.5"/>
        <color theme="1"/>
        <rFont val="Times New Roman"/>
        <family val="1"/>
        <charset val="204"/>
      </rPr>
      <t xml:space="preserve"> 90 допол</t>
    </r>
    <r>
      <rPr>
        <sz val="10.5"/>
        <rFont val="Times New Roman"/>
        <family val="1"/>
        <charset val="204"/>
      </rPr>
      <t xml:space="preserve">нительных соглашений. Проведенный анализ заключенных договоров аренды на изменение арендной платы, поступающей в бюджет МГО, не повлиял
</t>
    </r>
  </si>
  <si>
    <t>30.</t>
  </si>
  <si>
    <t>Организация и проведение аукционов по продаже права на заключение договоров аренды земельных участков для строительства капитальных и временных объектов</t>
  </si>
  <si>
    <t>В отчетном периоде проведено 35 аукционов на право заключения  договоров аренды земельных участков (с торгов) .Поступления в бюджет Округа составили 8872,8  тыс. рублей</t>
  </si>
  <si>
    <t>31.</t>
  </si>
  <si>
    <t>Организация и проведение аукционов по сдаче в аренду муниципального имущества</t>
  </si>
  <si>
    <t>Объявлено 11 аукционов на право заключения договора аренды муниципального имущества. Заключено 7  договор аренды  Поступление в бюджет Округа составили 40,0 тыс.рублей</t>
  </si>
  <si>
    <t>32.</t>
  </si>
  <si>
    <t>Заключение договоров аренды на вновь сформированные земельные участки</t>
  </si>
  <si>
    <t>В отчетном периоде новые договора не заключались</t>
  </si>
  <si>
    <t>33.</t>
  </si>
  <si>
    <t>34.</t>
  </si>
  <si>
    <t>Принятие  мер к понуждению юридических и физических лиц, осуществляющих фактическое пользование земельными участками, к оформлению соответствующих правоустанавливающих документов в порядке, установленном Земельным кодексом РФ</t>
  </si>
  <si>
    <t>В ходе проведения выездных обследований по 93 земельным участкам специалистами отдела муниципального земельного контроля были выявлении признаки самовольного занятия земель без оформленных в установленном порядке правоустанавливающих документов, пользователям направлены требования. Из 93 вышеуказанных земельных участков по 11 участкам требования исполнены. По 82 земельным участкам, после истечения сроков, Администрация МГО направит комплекты документов для подачи искового заявления в суд или Комиссию по демонтажу НТО для освобождения самовольно занятого земельного участка</t>
  </si>
  <si>
    <t>35.</t>
  </si>
  <si>
    <t>Осуществление мер, направленных на минимизацию последствий массового оспаривания собственниками (арендаторами) кадастровой стоимости земельных участков.
Проведение мониторинга результатов работы Комиссии по рассмотрению споров о результатах определения кадастровой стоимости земельных участков</t>
  </si>
  <si>
    <t xml:space="preserve">В 2021 году  была проведена  всеобщая переоценкой кадастровой стоимости земельных участков .                                                                                                                                                                                                                                     По состоянию на 01.01.2022 г.  8 арендаторов оспорили кадастровую стоимость </t>
  </si>
  <si>
    <t>36.</t>
  </si>
  <si>
    <t xml:space="preserve">Осуществление выездных проверок с целью контроля за использованием муниципального имущества, переданного в аренду и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 </t>
  </si>
  <si>
    <t>Произведено 20 выездных проверок, в целях осуществления обследования муниципального имущества, в целях исключения случаев самовольного использования и выявления неиспользуемого муниципального имущества</t>
  </si>
  <si>
    <t>в соответствии с утвержденным графиком на текущий год</t>
  </si>
  <si>
    <t>Осуществление контроля за поступлением доходов от перечисления части прибыли, оставшейся после уплаты налогов и сборов, иных обязательных платежей, муниципальными унитарными предприятиями МГО по результатам работы за отчетный период</t>
  </si>
  <si>
    <t>Управлением муниципальной собственности проводятся балансовые комиссии по подведению итогов финансово-хозяйственной деятельности муниципальных унитарных предприятий, осуществляется контроль за поступлением доходов от перечисления части прибыли в бюджет МГО. 30.03.2021г. проведена балансовая комиссия по подведению итогов финансово-хозяйственной деятельности муниципальных унитарных предприятий МГО за 2020 год. По результатам комиссии принято решение согласовать бухгалтерскую отчетность муниципальных унитарных предприятий за 2020 год: утвердить размер чистой прибыли, подлежащей перечислению в бюджет МГО Муниципальными унитарными предприятиями (МУП «Расчетный центр» МГО – 511 ,3 тыс. рублей, МУП «Городская управляющая компания» - 129,8 тыс.рублей рублей.  Объем прибыли в полном объеме был  своевременно  перечислен в бюджет Округа</t>
  </si>
  <si>
    <t>в срок, установленный для перечисления доходов</t>
  </si>
  <si>
    <t>Проведение документального оформления созданных неотделимых улучшений арендованного муниципального имущества и неотделимых улучшений имущества, переданного в хозяйственное ведение муниципальных унитарных предприятий</t>
  </si>
  <si>
    <t>Решением Собрания депутатов № 22 от 22.06.2018  г. утверждено Положение «О порядке принятия неотделимых улучшений муницип. имущества, произведенных арендатором (ссудополучателем, концессионером) муниципальными учреждениями и унитарными предприятиями МГО».   
В настоящее время завершена инвентаризация объектов, переданных по концессионным соглашениям, произведен  сбор информации о произведенных неотделимых улучшениях</t>
  </si>
  <si>
    <t>Проведение сравнительного анализа налоговой базы по арендной  плате  при  установлении коэффициент К1 в размере больше 1  по  виду деятельности осуществляемому на арендованном земельном участке: добыча  полезных ископаемых</t>
  </si>
  <si>
    <t>В настоящее время в аренде находятся 5 земельных участков с разрешенным использованием «Добыча недр открытым (карьеры, отвалы) и закрытым (шахты, скважины) способами». При определении размера арендной платы за вышеуказанные земельные участки применяется значение коэффициента К1 равное 0,2. Общий размер годовой арендной платы составляет 1 674,5 тыс. руб. При установлении значения коэффициента К1 равным 1 годовой размер арендной платы по данным земельным участкам возрастет до 8 372,6 тыс. руб.  Следует отметить, что увеличение размера арендной платы в 5 раз для производственных предприятий таких, как ОАО "Миасский завод железобетонных конструкций", ООО "Миасский керамический завод", ООО "ЖБИ-Сервис" неблагоприятно отразится на возможности производить арендные платежи своевременно и в полном объеме</t>
  </si>
  <si>
    <t>до 1 июля 2021 года</t>
  </si>
  <si>
    <t>40.</t>
  </si>
  <si>
    <t xml:space="preserve">Осуществление контроля за организацией и проведение торгов на право заключения договоров на установку и эксплуатацию рекламных конструкций в установленном законом сроком </t>
  </si>
  <si>
    <t>Контроль осуществляется на постоянной основе. В  III кв. 2021 г.  проведены торги в форме аукциона и конкурса (4 места под установку РК)  на заключение договоров на установку и эксплуатацию рекламных конструкций на территории МГО</t>
  </si>
  <si>
    <t>41.</t>
  </si>
  <si>
    <t>Пересмотр  корректирующих коэффициентов расчета  платы по договорам на установку и эксплуатацию рекламных конструкций с учетом экономического обоснования, подготовленного экспертами</t>
  </si>
  <si>
    <t>Администрацией Миасского городского округа (далее – Администрация МГО) 06.05.2019г. с ООО «ЦНО «Перспектива» был заключен муниципальный контракт на оказание услуг по расчету  экономического обоснования базовой ставки БС за установку и эксплуатацию рекламных конструкций, применяемой  при определении  платы за установку и эксплуатацию рекламной конструкции на недвижимом имуществе, находящемся в муниципальной собственности Миасского городского округа, или на имуществе, которым органы местного самоуправления Миасского городского округа вправе распоряжаться в соответствии с действующим законодательством. В связи с не предоставлением услуги  в срок, Администрация МГО уведомила Исполнителя об одностороннем расторжении Контракта. Решением Арбитражного суда Челябинской области от 22.03.2021г. по делу №А76 -48303/2019 исковые требования Администрации МГО удовлетворены. В настоящее время ООО «ЦНО «Перспектива» подана Апелляционная жалоба на решение Арбитражного суда Челябинской области от 22.03.2021г.В свою очередь, Администрацией МГО было принято решение о заключении контракта с единственным поставщиком  на сумму 186,6 тыс. руб.  Южно-Уральской торгово-промышленной палатой, предоставившей наиболее выгодное коммерческое  предложение на выполнение  работ по  оказанию услуг по разработке экономического обоснования  предложений  по актуализации коэффициентов  актуализации и экономическому обоснованию коэффициентов (К1, К2, К3, К4) применяемых   при определении  платы за установку и эксплуатацию рекламной конструкции на недвижимом имуществе, находящемся в муниципальной собственности Миасского городского округа, или на имуществе, которым органы местного самоуправления Миасского городского округа вправе распоряжаться в соответствии с действующим законодательством. Но в связи с возникшей потребностью   предоставления дополнительной информации запрашиваемой Южно-уральской торгово-промышленной палатой у Рекламраспространителей необходимой для разработки вышеуказанного экономического обоснования, и отказом предоставления требуемой информации  Рекламраспространителями с целью избежания раскрытия коммерческой тайны  организаций, заключение  Контракта с Южно-Уральской торгово - промышленной палатой было приостановлено</t>
  </si>
  <si>
    <t>до 01 сентября 2021 года</t>
  </si>
  <si>
    <t>В части нормативных правовых актов по местным налогам:</t>
  </si>
  <si>
    <t>42.</t>
  </si>
  <si>
    <t>Проведение оценки эффективности налоговых расходов Миасского городского округа, во исполнение постановления Администрации МГО от 16.07.2020 года № 3038 «Об утверждении Порядка формирования перечня налоговых расходов и оценки налоговых расходов Миасского городского округа»</t>
  </si>
  <si>
    <t>Анализ проведен в утвержденные сроки.По результатам проведенной оценки все льготы признаны эффективными</t>
  </si>
  <si>
    <t>Ежегодно до 1 августа</t>
  </si>
  <si>
    <t>Выполнено</t>
  </si>
  <si>
    <t>43.</t>
  </si>
  <si>
    <t>Внесение необходимых изменений в Методику прогнозирования поступления доходов в бюджет округа, утвержденную распоряжением Администрации  Миасского городского округа от 30.12.2016 года № 413-р</t>
  </si>
  <si>
    <t>Внесение необходимых изменений осуществляется в течение года</t>
  </si>
  <si>
    <t>В течение года</t>
  </si>
  <si>
    <t>Приведение в соответствие  положения  «О порядке определения размера арендной платы, а также порядка, условий и сроков внесения арендной платы за земли, находящиеся в муниципальной собственности Миасского городского округа», утвержденного решением Собрания депутатов Округа от 23.06.17г. № 5, и приложения № 1 к нему в соответствие с Законом Челябинской области от 24.04.2008г. № 257-ЗО (в актуальной редакции) и Классификатором видов разрешенного использования земельных участков, утвержденным приказом Минэкономразвития РФ от 01.09.2014г. (в актуальной редакции)</t>
  </si>
  <si>
    <t>Решение Собрания депутатов Миасского городского округа № 14 от 27.08.2021г. «О внесении изменений в Решение Собрания депутатов Миасского городского округа № 5 от 23.06.2017 «Об  арендной плате  за землю на территории Миасского городского округа»</t>
  </si>
  <si>
    <t>до 01 мая 2021 года</t>
  </si>
  <si>
    <t>В части  оптимизации расходов бюджета округа:</t>
  </si>
  <si>
    <t>Наименование мероприятия</t>
  </si>
  <si>
    <t>Срок  исполнения</t>
  </si>
  <si>
    <t>Контрольные показатели (тыс.рублей)</t>
  </si>
  <si>
    <t>Результат, экономия (шт., ед., тыс. рублей):</t>
  </si>
  <si>
    <t>Факт на 01.01.2022г.</t>
  </si>
  <si>
    <t>Муниципальная служба</t>
  </si>
  <si>
    <t>45.</t>
  </si>
  <si>
    <t>Соблюдение установленного норматива формирования расходов бюджетов городских округов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t>
  </si>
  <si>
    <t xml:space="preserve">Расходы производятся в пределах утвержденного ФОТ (постановление Администрации МГО от 29.12.2021г. № 6471 "Об установлении предельного фонда оплаты труда на 2021 год") </t>
  </si>
  <si>
    <t>≤137837,1 тыс. руб.</t>
  </si>
  <si>
    <t>Расходы произведены в пределах утвержденного фот с учетом изменений</t>
  </si>
  <si>
    <t>нет</t>
  </si>
  <si>
    <t>46.</t>
  </si>
  <si>
    <t>Предложения по оптимизации расходов на содержание органов местного самоуправления</t>
  </si>
  <si>
    <t xml:space="preserve">В 2021 году по данному направлению проводились мероприятия в соответствии с региональным  проектом "Оптимизация системы муниципального управления: организационных структур, штатной численности и оплаты труда в органах местного самоуправления муниципальных образований Челябинской области" </t>
  </si>
  <si>
    <t>Оптимизация бюджетной сети</t>
  </si>
  <si>
    <t>47.</t>
  </si>
  <si>
    <t>Проведение инвентаризации муниципальных услуг, оказываемых муниципальными учреждениями Округа, оценка социальной потребности в их финансировании</t>
  </si>
  <si>
    <t xml:space="preserve">Перечни государственных и муниципальных услуг (работ), предоставляемых (выполняемых) структурными подразделениями Администрации МГО, отраслевыми (функциональными) органами Администрации МГО, муниципальными учреждениями МГО, утверждены постановлением Администрации МГО от 11.02.2016 г. № 707 "Об утверждении Перечней государственных и муниципальных функций и услуг в МГО"  </t>
  </si>
  <si>
    <t>Ежегодно до 01 сентября для подготовки проекта бюджета</t>
  </si>
  <si>
    <t>Предложения по оптимизации перечня и объемов услуг (работ), оказываемых (выполняемых) муниципальными учреждениями</t>
  </si>
  <si>
    <t>Управлением экономики Администрации МГО  проводился на постоянной основе мониторинг Перечней государственных и муниципальных услуг (работ) и функций по муниципальному контролю, по результатам которого были внесены изменения в постановление Администрации МГО № 707 от 11.02.2016г.                           Проведена работа по определению и утверждению распоряжением Администрации МГО (от 17.06.2021 года № 166-р в редакции от 22.07.2021 года):
- перечня массовых социально значимых 35 муниципальных услуг, предоставляемых в МГО, 
- перечня должностных лиц, ответственных за обеспечение перевода массовых социально значимых муниципальных услуг в электронный формат,
- плана перевода в электронный формат массовых социально значимых муниципальных услуг, предоставляемых в МГО</t>
  </si>
  <si>
    <t>48.</t>
  </si>
  <si>
    <t>Проведение мониторинга:</t>
  </si>
  <si>
    <t>Ежеквартально</t>
  </si>
  <si>
    <t>.- по выполнению плана доходов от оказания  платных услуг казенными учреждениями</t>
  </si>
  <si>
    <t>.- по численности и средней заработной плате работников, которым производится повышение по Указам Президента и доведение заработной платы до МРОТ</t>
  </si>
  <si>
    <r>
      <rPr>
        <b/>
        <sz val="10.5"/>
        <rFont val="Times New Roman"/>
        <family val="1"/>
        <charset val="204"/>
      </rPr>
      <t>Управление культуры Администрации МГО</t>
    </r>
    <r>
      <rPr>
        <sz val="10.5"/>
        <rFont val="Times New Roman"/>
        <family val="1"/>
        <charset val="204"/>
      </rPr>
      <t xml:space="preserve">:
Средняя заработная плата за 2021 год с учетом всех источников финансирования  (в расчете на физическое лицо без внешних совместителей) составила: 
-по учреждениям культуры (работники культуры) - 33104,66  рублей, индикативный показатель, установленный Министерством культуры ЧО (письмо Министерства экономического развития Челябинской области  от 27.09.2021г. №1401/4568)  - 32795,6  рублей, исполнение составляет 100,9 % </t>
    </r>
  </si>
  <si>
    <t>Управлению культуры Администрации МГО продолжить контроль  за выполнением индикативных показателей по заработной плате</t>
  </si>
  <si>
    <t xml:space="preserve"> - по педагогическим работникам ДШИ  - 37545,41 рублей, индикативный показатель по письму Минкультуры ЧО от 10.01.2022г. № 1401/2  - 34559,13 рублей, исполнение составило 108,6 %. 
        Доведение средней заработной платы до МРОТ с 01.01.2021 года до 14710,00 рублей в соответствии с Федеральным законом от 29.12.2020г. N 473-ФЗ, с учетом районного коэффициента</t>
  </si>
  <si>
    <r>
      <rPr>
        <b/>
        <sz val="10.5"/>
        <rFont val="Times New Roman"/>
        <family val="1"/>
        <charset val="204"/>
      </rPr>
      <t xml:space="preserve">Управление образования Администрации МГО:    
</t>
    </r>
    <r>
      <rPr>
        <sz val="10.5"/>
        <rFont val="Times New Roman"/>
        <family val="1"/>
        <charset val="204"/>
      </rPr>
      <t xml:space="preserve">Средняя заработная плата за  2021 год  с учетом всех источников финансирования  (в расчете на физическое лицо без учета внешних совместителей) составила: 
</t>
    </r>
    <r>
      <rPr>
        <b/>
        <sz val="10.5"/>
        <rFont val="Times New Roman"/>
        <family val="1"/>
        <charset val="204"/>
      </rPr>
      <t xml:space="preserve">    - </t>
    </r>
    <r>
      <rPr>
        <sz val="10.5"/>
        <rFont val="Times New Roman"/>
        <family val="1"/>
        <charset val="204"/>
      </rPr>
      <t>по</t>
    </r>
    <r>
      <rPr>
        <b/>
        <sz val="10.5"/>
        <rFont val="Times New Roman"/>
        <family val="1"/>
        <charset val="204"/>
      </rPr>
      <t xml:space="preserve"> </t>
    </r>
    <r>
      <rPr>
        <sz val="10.5"/>
        <rFont val="Times New Roman"/>
        <family val="1"/>
        <charset val="204"/>
      </rPr>
      <t>педагогическим работникам ДОУ - 33 067,52 рублей.  Исполнение 104,0% от индикативного показателя  - 31 806,33 рублей</t>
    </r>
  </si>
  <si>
    <t>Управлению образования Администрации МГО продолжить контроль  за выполнением индикативных показателей по заработной плате</t>
  </si>
  <si>
    <t xml:space="preserve">   - по педагогическим работникам общеобразовательных учреждений - 37 993,56 рублей. Исполнение 104,0% от индикативного показателя - 36 538,54 рублей. 
Cредняя  заработная плата учителей составила  39052,9 рублей</t>
  </si>
  <si>
    <t xml:space="preserve"> - по педагогическим работникам учреждения дополнительного образования детей  - 41 034,71 рублей.  Исполнение 109,2% от индикативного показателя - 37562,16 рублей</t>
  </si>
  <si>
    <t xml:space="preserve">       Уточненные индикативные показатели установлены  на основании письма Министерства образования и науки ЧО от 28.10.2021г. № 11826.
       Доведение средней заработной платы до МРОТ с 01.01.2021 года до   14710,80 рублей в соответствии с Федеральным законом от 29.12.2020г. N 473-ФЗ, с учетом районного коэффициента</t>
  </si>
  <si>
    <r>
      <rPr>
        <b/>
        <sz val="10.5"/>
        <rFont val="Times New Roman"/>
        <family val="1"/>
        <charset val="204"/>
      </rPr>
      <t xml:space="preserve">Учреждения физической культуры и спорта: </t>
    </r>
    <r>
      <rPr>
        <sz val="10.5"/>
        <rFont val="Times New Roman"/>
        <family val="1"/>
        <charset val="204"/>
      </rPr>
      <t xml:space="preserve">
Средняя заработная плата тренерского состава  за 2021 год составила 40 300,60 рублей при плане 33 631,5 рублей, исполнение 119,8 %.                                                                         
 Доведение заработной платы до МРОТ с 01.01.2021 года до 14710,8 рублей (с учетом уральского коэффициента)  в соответствии с Федеральным законом 29.12.2020г. N 473-ФЗ</t>
    </r>
  </si>
  <si>
    <t>Превышение  заработной платы тренерского состава по сравнению с индикативом связано с  дефицитом кадрового обеспечения учреждений физической культуры и спорта,  с методикой расчета оплаты труда тренера, утвержденного Положением №6325 от 14.11.2016 г. Администрации МГО, а также размерами нормативов за подготовку одного спортсмена и для работы с группой</t>
  </si>
  <si>
    <r>
      <rPr>
        <b/>
        <sz val="10.5"/>
        <rFont val="Times New Roman"/>
        <family val="1"/>
        <charset val="204"/>
      </rPr>
      <t>Администрация МГО</t>
    </r>
    <r>
      <rPr>
        <sz val="10.5"/>
        <rFont val="Times New Roman"/>
        <family val="1"/>
        <charset val="204"/>
      </rPr>
      <t>: Средняя заработная плата за  2021 год по МБУ "Архив" составила 34487,8 тыс. рублей, исполнение 106 %</t>
    </r>
  </si>
  <si>
    <t>УСЗН Администрации МГО:</t>
  </si>
  <si>
    <t>УСЗН Администрации МГО продолжить контроль  за выполнением индикативных показателей по заработной плате</t>
  </si>
  <si>
    <r>
      <t xml:space="preserve">Средняя заработная плата за 2021 год:
 -  по среднему медицинскому персоналу  составила 33794,2 рублей или 106,7% от индикативного показателя с учетом фактической нагрузки - 31662,94 рублей </t>
    </r>
    <r>
      <rPr>
        <sz val="10.5"/>
        <color rgb="FFFF0000"/>
        <rFont val="Times New Roman"/>
        <family val="1"/>
        <charset val="204"/>
      </rPr>
      <t/>
    </r>
  </si>
  <si>
    <t xml:space="preserve"> - по младшему медицинскому персоналу составила 35138,0 рублей или 105,0% от индикативного показателя - 33464,9 рублей </t>
  </si>
  <si>
    <t xml:space="preserve"> -  по социальным работникам составила 35295,7 рублей или 105,5% от индикативного показателя с учетом фактической нагрузки - 33464,9 рублей </t>
  </si>
  <si>
    <t xml:space="preserve"> -  по педагогическим работникам составила 34915,9 рублей или 105,4% от индикативного показателя с учетом фактической нагрузки - 33121,67 рублей.  
Индикативные показатели установлены Министерством социальных отношений  Челябинской области.
Доведение заработной платы до МРОТ с 01.01.2021 года до 14710,8 рублей в соответствии с Федеральным законом от 29.12.2020г. N 473-ФЗ, с учетом районного коэффициента                                    </t>
  </si>
  <si>
    <t>.- по не превышению значений целевых показателей заработной платы, установленных в региональных планах мероприятий ("дорожных картах") в отраслях социальной сферы, направленных на повышение эффективности образования и науки, культуры и социального обслуживания населения, в части использования показателя среднемесячного дохода от трудовой деятельности и обеспечения уровня номинальной заработной платы в среднем по отдельным категориям работников бюджетной сферы</t>
  </si>
  <si>
    <t xml:space="preserve">В 2021 году мониторинг по не превышению значений целевых показателей заработной платы по отдельным категориям работников, установленных в региональных планах мероприятий ("дорожных картах") в отраслях социальной сферы, производился ежемесячно. 
Выполнение показателей оплаты труда работников учреждений культуры, педагогических работников, социальных работников и мед.персонала осуществлялось на основании Соглашений с Министерством культуры Челябинской области, Министерством образования и науки Челябинской области, иными документами в отраслях социальной сферы
</t>
  </si>
  <si>
    <t>Превышение показателей связано с  дефицитом кадрового обеспечения учреждений, коэффициентом совместительства, а также изменением индикатива по работникам дополнительного образования детских школ искусств в январе 2022 года. Достижение показателей  за счет средств субвенций из областного бюджета производится в пределах утвержденного фонда оплаты труда и не допущением снижения уровня заработной платы достигнутой в предыдущем году</t>
  </si>
  <si>
    <t>.- по соблюдению показателей оптимизации численности работников отдельных категорий бюджетной сферы в соответствии с утвержденными "дорожными картами"</t>
  </si>
  <si>
    <t xml:space="preserve">Мониторинг по соблюдению показателей численности работников отдельных категорий в отраслях социальной сферы, производился ежемесячно
</t>
  </si>
  <si>
    <t xml:space="preserve">В целях обеспечения укомплектованности кадрами в учреждениях социальной сферы в 2021 году дополнительно увеличено количество штатных единиц в учреждениях физической культуры и спорта,  также в учреждениях культуры и дополнительного образования детей приняты на вакантные должности  педагоги доп.образования и работники культуры </t>
  </si>
  <si>
    <t>.-  по выполнению нормативной стоимости питания детей</t>
  </si>
  <si>
    <r>
      <rPr>
        <b/>
        <sz val="10.5"/>
        <rFont val="Times New Roman"/>
        <family val="1"/>
        <charset val="204"/>
      </rPr>
      <t>Управление образования Администрации МГО</t>
    </r>
    <r>
      <rPr>
        <sz val="10.5"/>
        <rFont val="Times New Roman"/>
        <family val="1"/>
        <charset val="204"/>
      </rPr>
      <t xml:space="preserve">: 
1) Выполнение нормативной стоимости питания в ДОУ. Плановая стоимость дето/дня питания составляет 103,66 рубля в день для детей, питающихся за родительскую плату, а так же для льготной категории детей, питающихся за счет средств бюджета Округа. Выполнение стоимости составило 111,36 рублей  для детей, питающихся за счет  родительской платы и льготной категории детей, или 107,4%  (по льготникам  в том числе за счет средств бюджета 100,38 рублей и 10,98 рублей за счет отвлечения средств родительской платы, так как часть договоров заключена за счет внебюджетных средств). Отклонение: + 7,7 рублей.  Превышение объясняется  ростом цен на продукты питания, а также повышением цен в текущем году по сравнению с ценами, применяемыми при планировании.   Так же питание в ДОУ осуществлялось за счет остатков  продуктов питания на складах.  Натуральные нормы за 2021 год  выполнены в среднем на 95,91 % (в связи с удорожанием продуктов).  
2) По льготному питанию в школах выполнение нормативной стоимости питания составило 40 рублей при плане 40 рублей в январе-мае и 45 рублей в сентябре-декабре при плане 45 рублей, или 100%. Средняя плановая и фактическая стоимость составила 42,2 рубля.
3) По горячему питанию обучающихся начального звена выполнение нормативной стоимости питания составило 69,56 рублей, при плане 61,68 рублей,  или 112,8%.  В соответствии с письмом Министерства просвещения РФ от 29.07.2021 г. №АН-1466/09, 19.11.2020 г. №АН-2021/09 экономию средств по горячему питанию обучающихся 1-4 классов разрешено использовать на обеспечение повышения качества и наполнения предоставляемого рациона питания обучающихся начального общего образования.
4) По питанию детей с ограниченными возможностями выполнение нормативной стоимости обучающихся:
- начального образования составило 89,47 рублей при плане 81,59 рублей, или 109,7 %. В соответствии с письмом Министерства просвещения РФ от 29.07.2021 г. №АН-1466/09, 19.11.2020 г. №АН-2021/09 экономию средств по горячему питанию обучающихся 1-4 классов разрешено использовать на обеспечение повышения качества и наполнения предоставляемого рациона питания обучающихся начального общего образования.
- среднего и общего образования составило 93,41 рубля при плане 93,41 рубля, или 100 %  </t>
    </r>
  </si>
  <si>
    <t xml:space="preserve">
103,66
40/45
61,68
</t>
  </si>
  <si>
    <t xml:space="preserve">
111,36
40/45
69,56
</t>
  </si>
  <si>
    <t xml:space="preserve">
7,70
0,0
7,88
</t>
  </si>
  <si>
    <t xml:space="preserve">
Управлению образования АМГО усилить контроль за выполнением нормативной стоимости питания 
</t>
  </si>
  <si>
    <t xml:space="preserve">
81,59
93,41</t>
  </si>
  <si>
    <t xml:space="preserve">
89,47
93,41</t>
  </si>
  <si>
    <t xml:space="preserve">
7,88
0,0</t>
  </si>
  <si>
    <r>
      <rPr>
        <b/>
        <sz val="10.5"/>
        <rFont val="Times New Roman"/>
        <family val="1"/>
        <charset val="204"/>
      </rPr>
      <t>По подведомственным учреждениям УСЗН Администрации МГО</t>
    </r>
    <r>
      <rPr>
        <sz val="10.5"/>
        <rFont val="Times New Roman"/>
        <family val="1"/>
        <charset val="204"/>
      </rPr>
      <t xml:space="preserve"> фактическая стоимость питания в день на 1 ребенка составила 208 рублей 31 коп. при плане 202 рубля 58 коп. Натуральные нормы выполнены</t>
    </r>
  </si>
  <si>
    <t xml:space="preserve">Превышение объясняется повышением цен в текущем году по сравнению с ценами, применяемыми при планировании </t>
  </si>
  <si>
    <t>49.</t>
  </si>
  <si>
    <t>Предложения по оптимизации сети, штатов и контингентов муниципальных учреждений</t>
  </si>
  <si>
    <t xml:space="preserve">По Управлению образования Администрации МГО с 01.09.2021 года по результатам комплектования групп и детей в дошкольных образовательных учреждениях закрыто 36 групп, что привело к сокращению ставок педагогических работников на 55,7 ед. и младших воспитателей на 37,6 ед.  Экономия за счет средств субвенции из областного бюджета составила 9551,4 тыс.рублей            </t>
  </si>
  <si>
    <t xml:space="preserve">Уведомлениями Министерства образования и науки от 06.09.2021г. произведена корректировка ассигнований на сумму 10977,4 тыс.рублей с учетом учебных расходов </t>
  </si>
  <si>
    <t>Укрупнение или присоединение «мелких» учреждений, а также организаций, загруженных менее чем на 50 процентов, к более «крупным»</t>
  </si>
  <si>
    <t>Укрупнение или присоединение «мелких» учреждений, а также организаций, загруженных менее чем на 50 процентов, к более «крупным» за  2021 год не осуществлялось</t>
  </si>
  <si>
    <t>50.</t>
  </si>
  <si>
    <t>Проведение оценки отдельных мероприятий (кроме содержания учреждений) муниципальных программ на предмет  приоритетности их выполнения и достижения ожидаемых результатов</t>
  </si>
  <si>
    <t>По состоянию на 01.01.2021 г.  проведен    анализ оценки   эффективности использования  бюджетных  средств  при реализации  муниципальных программ в 2020  году</t>
  </si>
  <si>
    <t>Ежегодно до 15 июля</t>
  </si>
  <si>
    <t xml:space="preserve"> В результате   муниципальные программы исполнены с высокой эффективностью. Оценка за 2021 год будет произведена после 15.02.2022г. в соответствии с постановлением АМГО от 18.10.2013г. № 6596</t>
  </si>
  <si>
    <t>Оптимизация расходов на реализацию отдельных мероприятий муниципальных программ</t>
  </si>
  <si>
    <t xml:space="preserve">Ежегодно до 8 августа </t>
  </si>
  <si>
    <t>51.</t>
  </si>
  <si>
    <t>Обеспечение контроля выполнения муниципальными бюджетными и автономными учреждениями муниципальных заданий на оказание государственных и муниципальных услуг</t>
  </si>
  <si>
    <t>Контроль за выполнением муниципальными бюджетными учреждениями муниципальных заданий на оказание государственных и муниципальных услуг осуществляется на основании Постановления Администрации МГО от 24.06.2016г. № 3406 (ред. от 01.10.2020г. № 4436, от 21.12.2020г. №6069) "Об утверждении Положения о формировании муниципального задания на оказание государственных (муниципальных) услуг (выполнение работ) в отношении муниципальных учреждений Миасского городского округа и финансовом обеспечении выполнения муниципального задания". Согласно п.п 3.4 Постановления Администрации МГО от 28.09.2018г. №4373 муниципальные бюджетные учреждения представляют Отчет о выполнении муниципального задания за 6 месяцев и за год в срок до 25 числа месяца следующего за отчетным периодом (предварительный за текущий финансовый год и фактический за финансовый год)</t>
  </si>
  <si>
    <t>Ежеквартально до 10 числа месяца,  следующего за отчетным периодом</t>
  </si>
  <si>
    <t>Предоставление в Финансовое управление Администрации МГО сводной информации о выполнении бюджетными  и автономными учреждениями муниципального задания и предложения по изменению объема ассигнований на финансовое обеспечение  выполнения муниципального задания</t>
  </si>
  <si>
    <r>
      <rPr>
        <b/>
        <sz val="10"/>
        <rFont val="Times New Roman"/>
        <family val="1"/>
        <charset val="204"/>
      </rPr>
      <t>По Управлению образования</t>
    </r>
    <r>
      <rPr>
        <sz val="10"/>
        <rFont val="Times New Roman"/>
        <family val="1"/>
        <charset val="204"/>
      </rPr>
      <t>:  за 2021 год выполнение муниципального задания составило: 
1) в ДОУпо количеству детей: 
- Образовательная программа от 3 до 8 лет:  98,18%-101,84 %, 
- Адаптированная программа от 3 до 8 лет: 98,57%-146,37%, 
- Образовательная программа от 1 до 3 лет: 97,08%-113,23%, 
2)  Предоставление питания в ДОУ: 94,26% -  101,46 %.
3)  в школах  по количеству обучающихся: 
- Образовательная программа начального общего образования: 97,56%-101,73%, 
- Образовательная программа начального общего образования (Адапт.): 99,51%-102,84%, 
- Образовательная программа основного общего образования: 98,39%-101,91%, 
- Образовательная программа основного общего образования (Адапт.): 97,4%-102,38%,
 - Образовательная программа среднего общего образования: 97,16%-102,38%,
- Образовательная программа среднего общего образования  (Адапт.) 100%;
4) По дополнительному образованию детей (человеко-часы): 
- Социально-педагогическая направленность: 97,57% -101,09 %, 
- Физкультурно-спортивная направленность: 97,3%-102,94%, 
- Туристско-краеведческая направленность: 96,9%-100,06%, 
- Техническая направленность: 98,98%-102,25%, 
- Художественная направленность: 97,14%-112,5%,
- Естественно-научная направленность: 97,82%-100,42%.
5) в общеобразовательных организациях по питанию (число человеко/дней):
- дотационное питание: 99,62%-106,37%;
- обеспечение молоком (молочной продукцией): 98,77%-100,39%;
-горячее питание, обучающихся начального общего образования: 98,85%-100%;
- питание детей с ОВЗ  97,27%-120,07%. В соответствии с письмом Министерства просвещения РФ от 29.07.2021 г. №АН-1466/09, 19.11.2020 г. №АН-2021/09 экономию средств по горячему питанию обучающихся 1-4 классов разрешено использовать на обеспечение повышения качества и наполнения предоставляемого рациона питания обучающихся начального общего образования (в данную категорию входят и дети с ОВЗ)</t>
    </r>
  </si>
  <si>
    <t>52.</t>
  </si>
  <si>
    <t>Повышение качества бюджетного планирования, в том числе в целях сокращения количества изменений, вносимых в сводную бюджетную роспись  Миасского городского округа в течение года</t>
  </si>
  <si>
    <r>
      <t>В течение 2021 года осуществлялся контроль изменений вносимых в сводную бюджетную роспись в соответствии с  приказом "Об утверждении Порядка составления и ведения сводной бюджетной росписи и лимитов бюджетных обязательств бюджета Миасского городского округа и бюджетных росписей главных распорядителей средств бюджета Миасского городского округа, главных администраторов источников финансирования дефицита бюджета Миасского городского округа".  Показатель количества обращений в сводную бюджетную роспись влияет на оценку качества управления муниципальными финансами</t>
    </r>
    <r>
      <rPr>
        <sz val="10.5"/>
        <color rgb="FFFF0000"/>
        <rFont val="Times New Roman"/>
        <family val="1"/>
        <charset val="204"/>
      </rPr>
      <t xml:space="preserve">  </t>
    </r>
  </si>
  <si>
    <t>В течение года.</t>
  </si>
  <si>
    <t>не более 3х обращений ГРБС в месяц</t>
  </si>
  <si>
    <t xml:space="preserve">ГРБС усилить контроль за качеством бюджетного планирования, в том числе в целях сокращения количества изменений, вносимых в сводную бюджетную роспись  Миасского городского округа </t>
  </si>
  <si>
    <t>53.</t>
  </si>
  <si>
    <t>Проведение анализа  причин не полного исполнения запланированных расходов, на основе данного анализа принятие решений по повышению эффективности бюджетных расходов</t>
  </si>
  <si>
    <t>Ежемесячно  проводился анализ исполнения предельных объемов финансирования по ГРБС</t>
  </si>
  <si>
    <t>ГРБС усилить контроль за качеством бюджетного планирования, в том числе в части предельных объемов финансирования</t>
  </si>
  <si>
    <t>Принятие мер по полному освоению доведенных ежемесячных предельных объемов финансирования в течение года</t>
  </si>
  <si>
    <t>За 2021 год  ГРБС ПОФы освоены от 95,0% до 100%</t>
  </si>
  <si>
    <t>54.</t>
  </si>
  <si>
    <t>Проведение инвентаризации земельных участков и имущества, находящегося в оперативном управлении муниципальных учреждений с целью исключения  имущества, неиспользуемого  для осуществления уставной деятельности</t>
  </si>
  <si>
    <t>Проведена сверка с Комитетом по имуществу земельных участков и недвижимого имущества, находящегося в оперативном управлении. По итогам инвентаризации неиспользуемых объектов не выявлено</t>
  </si>
  <si>
    <t>Ежегодно</t>
  </si>
  <si>
    <t>55.</t>
  </si>
  <si>
    <t>Осуществление оптимизации лимитов потребления топливно-энергетических ресурсов муниципальных учреждений; обеспечение энергоэффективности в бюджетном секторе</t>
  </si>
  <si>
    <t xml:space="preserve">Расходы осуществлялись в пределах уточненных годовых лимитов потребления топливно-энергетических ресурсов муниципальных учреждений </t>
  </si>
  <si>
    <t>Совершенствование закупок для муниципальных нужд</t>
  </si>
  <si>
    <t>56.</t>
  </si>
  <si>
    <t>Учет средств экономии при осуществлении закупок товаров, работ, услуг для обеспечения муниципальных нужд</t>
  </si>
  <si>
    <t>Работа ведется по Федеральному закону от 05.04.2013 № 44-ФЗ, в основном учреждения используют электронный аукцион</t>
  </si>
  <si>
    <t xml:space="preserve">По УСЗН Администрации МГО за 2021г. проведено всего закупок - 1166; в том числе электронных аукционов -84; котировок - 0; закупки у единственного поставщика - 1082.  В результате достигнута экономия  в сумме 2829,32 тыс.рублей, в том числе за счет областного бюджета в сумме 1641,88 тыс. рублей, за счет федерального бюджета - 418,65 тыс.рублей, за счет средств бюджета Округа 768,79 тыс. рублей </t>
  </si>
  <si>
    <t>Экономия в сумме 449,2 тыс.рублей направлена на следующие расходы: 218,7 тыс. рублей - НДФЛ с выплат по Почетным гражданам; 50,0 тыс. рублей -  приобретение подарков в рамках подпрограммы "Крепкая семья", 25,8 тыс. рублей - приобретение пандусов в рамках подпрограммы "Доступная среда", 27,8 тыс. рублей - приобретение венков и подарков ко Дню Победы, 94,8 тыс.рублей - замена уличных светильников, 32,1 тыс. руб. - на приобретение офисных стульев</t>
  </si>
  <si>
    <t>СД, ФУ  экономия составила 130,4 тыс. рублей</t>
  </si>
  <si>
    <t>Экономия направлена на текущее содержание учреждений</t>
  </si>
  <si>
    <t>Администрации МГО сумма экономии от проведения процедур составила 15401,5 тыс.рублей</t>
  </si>
  <si>
    <t>Экономия в сумме 15401,5 направлена: в сумме 14759,5 тыс. рублей  -  на расходы по содержанию и ремонту дорог, прочие расходы по ЖКХ, содержание имущества, 642,0 тыс. рублей на прочие расходы</t>
  </si>
  <si>
    <t xml:space="preserve">По Управлению образования Администрации МГО проведено  9 электронных аукционов, заключено 8 муниципальных контрактов.   Экономия средств, сложившаяся в результате закупочных процедур, за  2021 год  990,3 тыс.рублей              </t>
  </si>
  <si>
    <t>Экономия в сумме 990,3 тыс. рублей  направлена на:
- приобретение ГСМ в сумме 11,0 тыс. рублей, 
- расходные материалы (бумага, канцтовары) - 90,1 тыс. рублей, 
- ремонтные работы образовательных учреждений - 889,2 тыс. рублей</t>
  </si>
  <si>
    <t>По Управлению по физической культуре и спорту Администрации МГО за  2021 год проведено 4 аукциона в электронной форме по МБУ "СШОР №2",  МБУ "СШОР "Старт" и по УФКиС.  В результате аукционов сложилась экономия: по аукциону "Отделочные работы в помещениях по ул. Севастопольская, 31/7" МБУ "СШОР №2"  за счет средств МГО в сумме 0,3 тыс.рублей, по аукциону приобретение спортивного оборудования и инвентаря в сумме 88,6 тыс. рублей, приобретение автомобиля в сумме 82,8 тыс. рублей</t>
  </si>
  <si>
    <t>Экономия в сумме 171,7 тыс.рублей  направлена на: 
-   ремонтные работы   в сумме 0,3 тыс.рублей                                                     - приобретение спортивного оборудования и инвентаря в сумме 88,6 тыс. рублей                                                     - приобретение дополнительного оборудования для автомобиля в сумме 82,8 тыс. рублей</t>
  </si>
  <si>
    <t>По Управлению культуры  Администрации МГО за 2021г. проведено 7 электронных аукционов в рамках Регионального проекта "Культурная среда"  1) приобретение баянов (3шт.) для ДШИ № 2 - экономия составила 7,0 тыс.рублей, в т.ч. за счет средств МГО - 0,6 тыс.рублей; приобретение кабинетного рояля  и концертного рояля для ДШИ № 2 - экономия 0,0 тыс.рублей. 
 В рамках Государственной программы Челябинской области "Развитие культуры в Челябинской области" на приобретение концертного рояля для ДШИ № 2 - экономия составила 62,6 тыс.рублей, в том числе за счет средств МГО - 0,8 тыс.рублей.
В рамках Регионального проекта «Создание модельных муниципальных библиотек»:
- ремонт помещений филиал № 6 ул.Нахимова,12 (экономия составила 951,1 тыс.рублей);
- поставка товара (книг)  экономия составила 108,2 тыс.рублей;
- услуги по изготовлению, доставке, сборке и монтажу  мебели (экономия 0,0 рублей)</t>
  </si>
  <si>
    <t xml:space="preserve">Экономия  в сумме 1060,7 тыс.рублей направлена на: 
- покупку деревянных ложек  для шумового оркестра в сумме 1,4 тыс.рублей
- оплату строительного контроля за ремонтом помещений в сумме 46,4 тыс. рублей;
-  услуги по изготовлению, доставке, сборке и монтажу мебели в сумме         1012,9 тыс. рублей. 
</t>
  </si>
  <si>
    <t>57.</t>
  </si>
  <si>
    <t>Не допущение нарушений законодательства о контрактной системе закупок при формировании планов - графиков закупок, осуществлении закупок</t>
  </si>
  <si>
    <r>
      <t xml:space="preserve">По </t>
    </r>
    <r>
      <rPr>
        <b/>
        <sz val="10.5"/>
        <rFont val="Times New Roman"/>
        <family val="1"/>
        <charset val="204"/>
      </rPr>
      <t>Управлению культуры  Администрации МГО</t>
    </r>
    <r>
      <rPr>
        <sz val="10.5"/>
        <rFont val="Times New Roman"/>
        <family val="1"/>
        <charset val="204"/>
      </rPr>
      <t xml:space="preserve">:
 За отчетный период  отделом внутреннего финансового контроля и контроля закупок Администрации МГО проведена проверка  МБУ ДК «Бригантина». По результатам проверки нарушений не выявлено.
По </t>
    </r>
    <r>
      <rPr>
        <b/>
        <sz val="10.5"/>
        <rFont val="Times New Roman"/>
        <family val="1"/>
        <charset val="204"/>
      </rPr>
      <t>Управлению ФКиС</t>
    </r>
    <r>
      <rPr>
        <sz val="10.5"/>
        <rFont val="Times New Roman"/>
        <family val="1"/>
        <charset val="204"/>
      </rPr>
      <t xml:space="preserve">:
За отчетный период  отделом внутреннего финансового контроля и контроля закупок Администрации МГО проведена проверка  МБУ   "СШОР №2", МБУ "СШОР 4", МБУ "СШОР". По результатам проверки нарушений не выявлено.
Контрольно-счетной палатой МГО проведено контрольное мероприятие: "Проверка использования средств бюджета на МП "Развитие физической культуры и спорта в Миасском городском округе",  по результатам которого установлены финансовые нарушения выявленные в результате аудита в сфере закупок. 
По п. 1.1.1. и п. 1.1.5.  Представления – ООО «МиассДорСтрой» в августе 2021 г. были проведены дополнительные работы на общую сумму 49 227,40 руб. В начале января 2022 г. ООО «Миасдорстрой» предоставил локальный сметный расчет (смета) и документы на выполненные работы. По п. 1.1.2. Представления – в адрес ООО «ТЭЗИС» 17.06.2021 г. направлена претензия № 631/12 об устранении выявленных нарушений. Ответ на претензию получен 22.06.2021 г. (Вхд. № 1036). По п. 1.1.3. и п. 1.2.1 Представления – Управление ФКиС АМГО возражает и оставляет неизменной позицию в правомерности осуществления оплаты в размере 28 300 000,00 рублей и правильности расчета неустойки за несвоевременное исполнение ООО «ПЭБ» обязательств по контракту.  По п 1.1.4 Представления – в адрес ООО «Перспектива» 17.06.2021 г. направлена претензия № 633/12 об устранении выявленных нарушений. Ответ на претензию получен 01.07.2021 г. (Вхд. № 1092)
</t>
    </r>
    <r>
      <rPr>
        <b/>
        <sz val="10.5"/>
        <rFont val="Times New Roman"/>
        <family val="1"/>
        <charset val="204"/>
      </rPr>
      <t/>
    </r>
  </si>
  <si>
    <r>
      <rPr>
        <b/>
        <sz val="10.5"/>
        <rFont val="Times New Roman"/>
        <family val="1"/>
        <charset val="204"/>
      </rPr>
      <t>По Управлению образования Администрации МГО:</t>
    </r>
    <r>
      <rPr>
        <sz val="10.5"/>
        <rFont val="Times New Roman"/>
        <family val="1"/>
        <charset val="204"/>
      </rPr>
      <t xml:space="preserve">
Контрольно-счетной палатой МГО проведены проверки финансово-хозяйственной деятельности подведомственных учреждений, аудит в сфере закупок для муниципальных нужд. По результатам которых установлены финансовые нарушения и недостатки, а так же нарушения выявленные в результате аудита в сфере закупок. Ведется работа по устранению выявленных нарушений.
</t>
    </r>
    <r>
      <rPr>
        <b/>
        <sz val="10.5"/>
        <rFont val="Times New Roman"/>
        <family val="1"/>
        <charset val="204"/>
      </rPr>
      <t>По УСЗН Администрации МГО:</t>
    </r>
    <r>
      <rPr>
        <sz val="10.5"/>
        <rFont val="Times New Roman"/>
        <family val="1"/>
        <charset val="204"/>
      </rPr>
      <t xml:space="preserve"> В 2021г проведена  проверка Отделом внутреннего муниципального финансового контроля Администрации  Миасского городского округа МКУ "Центр "Радуга" МГО, выявлены нарушения  требований в ч. 5 ст. 22, ч. 1,7 ст. 94 Закона о контрактной системе, п. 3.7.1 приказа Министерства экономического развития РФ от 02.10.2013г. № 567 (Акт от 19.04.2021г. № 2). 
Контрольно-ревизионным отделом АМГО проведена проверка МКУ "КСАГ" , выявлены нарушения частей 2, 13.1 статьи 34, части 3 статьи 39 Закона о контрактной системе (Акт от 31.05.2021г. № 5). Ведется работа по устранению выявленных нарушений</t>
    </r>
  </si>
  <si>
    <t>Оптимизация мер социальной поддержки</t>
  </si>
  <si>
    <t>58.</t>
  </si>
  <si>
    <t>Проведение инвентаризации социальных выплат и льгот, установленных нормативно-правовыми актами Миасского городского округа, и их пересмотр на основе принципов адресности и нуждаемости</t>
  </si>
  <si>
    <t>За 2021 год проведен анализ социальных выплат, осуществляемых за счет средств бюджета округа на предмет адресности и нуждаемости. Основной контингент граждан, имеющих право на меры социальной поддержки, это граждане, оказавшиеся в трудной жизненной ситуации, малоимущие семьи с детьми, инвалиды, то есть категории для которых получение мер социальной поддержки является жизненно важной необходимостью</t>
  </si>
  <si>
    <t>В сроки установленные для предоставления бюджетных проектировок</t>
  </si>
  <si>
    <t>Оптимизация инвестиционных расходов, субсидий юридическим лицам и дебиторской задолженности</t>
  </si>
  <si>
    <t>59.</t>
  </si>
  <si>
    <t>Оценка эффективности предоставления из бюджета Округа средств юридическим лицам, в том числе муниципальным унитарным предприятиям</t>
  </si>
  <si>
    <t>За 2021 год из бюджета Округа на финансовое обеспечение затрат в рамках мер по предупреждению банкротства и восстановлению платежеспособности, муниципальным унитарным предприятиям выделено  17529,2 тыс. рублей</t>
  </si>
  <si>
    <t>Постоянно при рассмотрении вопросов о предоставлении новых мер поддержки</t>
  </si>
  <si>
    <t>Выделение средств позволило своевременно оплатить задолженность по оплате за  топливно-энергетические ресурсы и по налоговым платежам</t>
  </si>
  <si>
    <t>60.</t>
  </si>
  <si>
    <t>Инвентаризация муниципальных унитарных предприятий, анализ их хозяйственной деятельности</t>
  </si>
  <si>
    <t>Финансово-хозяйственную деятельность в 2021 году осуществляют четыре муниципальных унитарных предприятия Миасского городского округа (далее- МУП МГО), а именно:
 - МУП «Городская управляющая компания»;
- МУП «РЦ» МГО;
- МУП «УПП» МГО;
- МУП МГО «Городское хозяйство». По всем МУП МГО утверждены Планы ФХД МУП на 2021 год и показатели, которые направлены на:
 - оптимизацию затрат; 
 - выполнение показателей социальной эффективности МУП МГО;
 - повышение доходности конкретного предприятия</t>
  </si>
  <si>
    <t>Ежегодно до 01 июля</t>
  </si>
  <si>
    <t>Исходя из данных бухгалтерской отчетности МУП МГО за первое полугодие 2021 г.:
 По МУП МГО «Городское хозяйство» фактический убыток за первое полугодие 2021 г. составил 14047,00 тысяч рублей, размер которого снижен по сравнению с размером, утвержденным в Плане ФХД на 2021 г.
 - По МУП «УПП» МГО чистая прибыль за первое полугодие 2021 г. составила 7536,00 тысяч рублей, размер которой выше утвержденного размера в Плане ФХД на 2021 г
. - По МУП «РЦ» МГО прибыль за первое полугодие 2021 г. составила 2692,0 тыс. руб., размер которой выше утвержденного размера на 2021 г.
 - По МУП «ГУК» прибыль от прочей деятельности за первое полугодие 2021 г. составила 204 руб., размер которой ниже по сравнению с размером, утвержденным в Плане ФХД на 2021 год</t>
  </si>
  <si>
    <t>Результаты по реорганизации или ликвидации МУП</t>
  </si>
  <si>
    <t>В стадии ликвидации находится МУП «Архитектурно – планировочный центр Миасского городского округа», информация будет представлена после полной ликвидации учреждения</t>
  </si>
  <si>
    <t>61.</t>
  </si>
  <si>
    <t>В приоритетном порядке в Перечень строек и объектов для нужд Округа включать  переходящие объекты строительства и подлежащие завершению в очередном финансовом году</t>
  </si>
  <si>
    <t>Перечень  строек и объектов для нужд округа на 2021 год и плановый период 2022-2023 годов составлен с учетом приоритетных направлений строительства объектов в Миасском городском округе, с учетом социальной значимости объектов, запланированных к строительству и возможностей бюджета Миасского городского округа</t>
  </si>
  <si>
    <t>62.</t>
  </si>
  <si>
    <t>Оценка эффективности расходов капитального характера, предусматриваемых в рамках муниципальных программ. Оптимизация расходов капитального характера с учетом оценки эффективности расходов</t>
  </si>
  <si>
    <t>По итогам работы за 1 полугодие 2021 года проведена оценка эффективности расходов капитального характера, предусматриваемых в рамках муниципальных программ. По результатам оценки определены направления и  мероприятия по оптимизации расходов с целью повышения их эффективности</t>
  </si>
  <si>
    <t>Ежегодно до 08 августа</t>
  </si>
  <si>
    <t>63.</t>
  </si>
  <si>
    <t>Разработать план мероприятий по поэтапному сокращению количества объектов незавершенного строительства и объемов незавершенного строительства</t>
  </si>
  <si>
    <t>В составе годовой инвентаризации проведена инвентаризация наличия разрешительных, правоустанавливающих и иных документов по объектам незавершенного строительства. По результатам инвентаризации и в связи с выходом постановления Правительства РФ от 07.09.2021г. №1517 "О принятии решений о списании объектов незавершенного строительства или затрат, понесенных на незавершенное строительство объектов капитального строительства федеральной собственности, финансовое обеспечение которых осуществлялось за счет средств федерального бюджета" начата работа по составлению перечня объектов, затраты по которым подлежат списанию как не приведшие к созданию основного средства</t>
  </si>
  <si>
    <t>До 01.06.2021 г</t>
  </si>
  <si>
    <t>64.</t>
  </si>
  <si>
    <t>Принятие мер, направленных на сокращение объемов дебиторской и кредиторской задолженности: инвентаризация числящейся на балансовом учете дебиторской задолженности</t>
  </si>
  <si>
    <t>Ведется ежемесячный мониторинг дебиторской и кредиторской задолженности. Ежеквартально составляются акты сверок. Информация  о состоянии дебиторской и кредиторской задолженности предоставляется в Министерство финансов Челябинской области</t>
  </si>
  <si>
    <t>65.</t>
  </si>
  <si>
    <t>Проведение инвентаризации автомобильных дорог общего пользования местного значения</t>
  </si>
  <si>
    <t>В рамках выполнения мероприятий по инвентаризации автомобильных дорог:      - в 4-ом квартале 2021 года проводилось занесение данных по автомобильным дорогам в электронную систему контроля дорожных фондов (далее СКДФ);             - производилась сверка автомобильных дорог в СКДФ. Выявлено 112 автомобильных дорог, отсутствующих на генеральном плане Миасского городского округа. В настоящее время в СКДФ выявлены 33 автомобильных дороги, которые отсутствуют в перечне дорог Округа. Продолжение работы по инвентаризации планируется в 2022 году</t>
  </si>
  <si>
    <t>Приложение 1</t>
  </si>
  <si>
    <r>
      <rPr>
        <b/>
        <sz val="10.5"/>
        <rFont val="Times New Roman"/>
        <family val="1"/>
        <charset val="204"/>
      </rPr>
      <t>По Управлению по физической культуре и спорту</t>
    </r>
    <r>
      <rPr>
        <sz val="10.5"/>
        <rFont val="Times New Roman"/>
        <family val="1"/>
        <charset val="204"/>
      </rPr>
      <t xml:space="preserve"> выполнение муниципального задания за  2021 год по предоставлению муниципальных услуг по  направлениям деятельности в спортивных школах по показателям, характеризующим качество и объем муниципальной услуги  составляет от 91,7%  до 116,7% от утвержденного муниципального задания. Отклонение показателей связано с приостановлением (частичным приостановлением) деятельности учреждений, связанным с профилактикой и устранением последствий распространения новой коронавирусной инфекции, с увольнением тренера из-за отказа вакцинации от Covid-19.</t>
    </r>
    <r>
      <rPr>
        <sz val="10.5"/>
        <color rgb="FFFF0000"/>
        <rFont val="Times New Roman"/>
        <family val="1"/>
        <charset val="204"/>
      </rPr>
      <t xml:space="preserve">
</t>
    </r>
    <r>
      <rPr>
        <sz val="10.5"/>
        <rFont val="Times New Roman"/>
        <family val="1"/>
        <charset val="204"/>
      </rPr>
      <t xml:space="preserve">По </t>
    </r>
    <r>
      <rPr>
        <b/>
        <sz val="10.5"/>
        <rFont val="Times New Roman"/>
        <family val="1"/>
        <charset val="204"/>
      </rPr>
      <t>Управлению культуры</t>
    </r>
    <r>
      <rPr>
        <sz val="10.5"/>
        <rFont val="Times New Roman"/>
        <family val="1"/>
        <charset val="204"/>
      </rPr>
      <t xml:space="preserve"> выполнение утвержденного муниципального задания за  2021 год по предоставлению муниципальных услуг по направлениям деятельности по  количеству человеко-часов и по качеству предоставляемых услуг в Детских школах искусств составляет от 101,0% до 103%; по учреждениям культуры ЦД "Строитель", ДК "Бригантина", ДК "Динамо" по  количеству проведенных мероприятий и  количеству участников мероприятий  от 98% до 100%, по количеству посетителей клубных формирований, в том числе в Онлайн формате  от 95,1% до 105,3%; по МБУ "Городской краеведческий музей" общее исполнение 100%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</si>
</sst>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charset val="204"/>
      <scheme val="minor"/>
    </font>
    <font>
      <b/>
      <sz val="10.5"/>
      <color theme="1"/>
      <name val="Times New Roman"/>
      <family val="1"/>
      <charset val="204"/>
    </font>
    <font>
      <sz val="10.5"/>
      <color theme="1"/>
      <name val="Times New Roman"/>
      <family val="1"/>
      <charset val="204"/>
    </font>
    <font>
      <sz val="10.5"/>
      <name val="Times New Roman"/>
      <family val="1"/>
      <charset val="204"/>
    </font>
    <font>
      <sz val="10"/>
      <name val="Times New Roman"/>
      <family val="1"/>
      <charset val="204"/>
    </font>
    <font>
      <b/>
      <sz val="12"/>
      <color theme="1"/>
      <name val="Times New Roman"/>
      <family val="1"/>
      <charset val="204"/>
    </font>
    <font>
      <sz val="12"/>
      <color theme="1"/>
      <name val="Times New Roman"/>
      <family val="1"/>
      <charset val="204"/>
    </font>
    <font>
      <sz val="10"/>
      <color rgb="FFFF0000"/>
      <name val="Times New Roman"/>
      <family val="1"/>
      <charset val="204"/>
    </font>
    <font>
      <sz val="12"/>
      <color rgb="FFFF0000"/>
      <name val="Times New Roman"/>
      <family val="1"/>
      <charset val="204"/>
    </font>
    <font>
      <sz val="10.5"/>
      <color rgb="FFFF0000"/>
      <name val="Times New Roman"/>
      <family val="1"/>
      <charset val="204"/>
    </font>
    <font>
      <sz val="12"/>
      <color theme="1"/>
      <name val="Calibri"/>
      <family val="2"/>
      <charset val="204"/>
      <scheme val="minor"/>
    </font>
    <font>
      <sz val="11"/>
      <color theme="1"/>
      <name val="Times New Roman"/>
      <family val="1"/>
      <charset val="204"/>
    </font>
    <font>
      <b/>
      <sz val="12"/>
      <color theme="1"/>
      <name val="Calibri"/>
      <family val="2"/>
      <charset val="204"/>
      <scheme val="minor"/>
    </font>
    <font>
      <i/>
      <sz val="10.5"/>
      <name val="Times New Roman"/>
      <family val="1"/>
      <charset val="204"/>
    </font>
    <font>
      <sz val="10.5"/>
      <color rgb="FF000000"/>
      <name val="Times New Roman"/>
      <family val="1"/>
      <charset val="204"/>
    </font>
    <font>
      <sz val="10"/>
      <color theme="1"/>
      <name val="Times New Roman"/>
      <family val="1"/>
      <charset val="204"/>
    </font>
    <font>
      <b/>
      <sz val="10.5"/>
      <name val="Times New Roman"/>
      <family val="1"/>
      <charset val="204"/>
    </font>
    <font>
      <sz val="10"/>
      <name val="Calibri"/>
      <family val="2"/>
      <charset val="204"/>
      <scheme val="minor"/>
    </font>
    <font>
      <b/>
      <sz val="10"/>
      <name val="Times New Roman"/>
      <family val="1"/>
      <charset val="204"/>
    </font>
    <font>
      <sz val="10"/>
      <color theme="1"/>
      <name val="Calibri"/>
      <family val="2"/>
      <charset val="204"/>
      <scheme val="minor"/>
    </font>
    <font>
      <sz val="11"/>
      <name val="Calibri"/>
      <family val="2"/>
      <charset val="204"/>
      <scheme val="minor"/>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2" fillId="0" borderId="0" xfId="0" applyFont="1" applyFill="1" applyAlignment="1">
      <alignment vertical="center"/>
    </xf>
    <xf numFmtId="0" fontId="4" fillId="0" borderId="2" xfId="0" applyFont="1" applyFill="1" applyBorder="1" applyAlignment="1">
      <alignment horizontal="center" vertical="center" wrapText="1"/>
    </xf>
    <xf numFmtId="164" fontId="2" fillId="0" borderId="0" xfId="0" applyNumberFormat="1" applyFont="1" applyFill="1" applyAlignment="1">
      <alignment vertical="center"/>
    </xf>
    <xf numFmtId="164" fontId="1" fillId="2"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0" fontId="5" fillId="0" borderId="2" xfId="0" applyFont="1" applyBorder="1" applyAlignment="1">
      <alignment horizontal="left" vertical="center"/>
    </xf>
    <xf numFmtId="0" fontId="6" fillId="2" borderId="2" xfId="0" applyFont="1" applyFill="1" applyBorder="1" applyAlignment="1">
      <alignment horizontal="justify" vertical="center"/>
    </xf>
    <xf numFmtId="0" fontId="8" fillId="2" borderId="2" xfId="0" applyFont="1" applyFill="1" applyBorder="1" applyAlignment="1">
      <alignment horizontal="justify" vertical="center"/>
    </xf>
    <xf numFmtId="164" fontId="1" fillId="0" borderId="2" xfId="0" applyNumberFormat="1" applyFont="1" applyFill="1" applyBorder="1" applyAlignment="1">
      <alignment horizontal="center" vertical="center"/>
    </xf>
    <xf numFmtId="0" fontId="7" fillId="0" borderId="2"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9" fillId="0" borderId="2" xfId="0" applyFont="1" applyFill="1" applyBorder="1" applyAlignment="1">
      <alignment horizontal="justify" vertical="center"/>
    </xf>
    <xf numFmtId="0" fontId="2" fillId="2" borderId="2" xfId="0" applyFont="1" applyFill="1" applyBorder="1" applyAlignment="1">
      <alignment horizontal="center" vertical="center"/>
    </xf>
    <xf numFmtId="0" fontId="9" fillId="0" borderId="2" xfId="0" applyFont="1" applyFill="1" applyBorder="1" applyAlignment="1">
      <alignment horizontal="justify" vertical="center" wrapText="1"/>
    </xf>
    <xf numFmtId="16" fontId="2" fillId="0" borderId="2" xfId="0" applyNumberFormat="1" applyFont="1" applyBorder="1" applyAlignment="1">
      <alignment horizontal="center" vertical="center" wrapText="1"/>
    </xf>
    <xf numFmtId="0" fontId="2" fillId="0" borderId="2" xfId="0" applyFont="1" applyFill="1" applyBorder="1" applyAlignment="1">
      <alignment horizontal="justify" vertical="center"/>
    </xf>
    <xf numFmtId="0" fontId="2" fillId="0" borderId="2" xfId="0" applyFont="1" applyBorder="1" applyAlignment="1">
      <alignment horizontal="justify" vertical="center"/>
    </xf>
    <xf numFmtId="0" fontId="3" fillId="0" borderId="2" xfId="0" applyFont="1" applyBorder="1" applyAlignment="1">
      <alignment horizontal="justify" vertical="center"/>
    </xf>
    <xf numFmtId="0" fontId="2" fillId="0" borderId="2" xfId="0" applyNumberFormat="1" applyFont="1" applyFill="1" applyBorder="1" applyAlignment="1">
      <alignment horizontal="justify" vertical="center"/>
    </xf>
    <xf numFmtId="0" fontId="3" fillId="0" borderId="2" xfId="0" applyFont="1" applyFill="1" applyBorder="1" applyAlignment="1">
      <alignment horizontal="justify" vertical="center"/>
    </xf>
    <xf numFmtId="0" fontId="3" fillId="0" borderId="2" xfId="0" applyFont="1" applyFill="1" applyBorder="1" applyAlignment="1">
      <alignment horizontal="justify" vertical="center" wrapText="1"/>
    </xf>
    <xf numFmtId="164" fontId="6" fillId="2"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horizontal="justify" vertical="center" wrapText="1"/>
    </xf>
    <xf numFmtId="0" fontId="1" fillId="2" borderId="2" xfId="0" applyFont="1" applyFill="1" applyBorder="1" applyAlignment="1">
      <alignment vertical="center"/>
    </xf>
    <xf numFmtId="0" fontId="3" fillId="0" borderId="2" xfId="0" applyNumberFormat="1" applyFont="1" applyFill="1" applyBorder="1" applyAlignment="1">
      <alignment horizontal="justify" vertical="center"/>
    </xf>
    <xf numFmtId="0" fontId="3" fillId="0" borderId="2" xfId="0" applyNumberFormat="1"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4" fillId="2" borderId="2" xfId="0" applyFont="1" applyFill="1" applyBorder="1" applyAlignment="1">
      <alignment horizontal="justify" vertical="center" wrapText="1"/>
    </xf>
    <xf numFmtId="165" fontId="2" fillId="2" borderId="2" xfId="0" applyNumberFormat="1" applyFont="1" applyFill="1" applyBorder="1" applyAlignment="1">
      <alignment horizontal="center" vertical="center"/>
    </xf>
    <xf numFmtId="0" fontId="7" fillId="2" borderId="2" xfId="0" applyFont="1" applyFill="1" applyBorder="1" applyAlignment="1">
      <alignment horizontal="justify" vertical="center"/>
    </xf>
    <xf numFmtId="0" fontId="2" fillId="2" borderId="0" xfId="0" applyFont="1" applyFill="1" applyAlignment="1">
      <alignment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justify" vertical="center" wrapText="1"/>
    </xf>
    <xf numFmtId="0" fontId="2" fillId="0" borderId="2" xfId="0" applyFont="1" applyFill="1" applyBorder="1" applyAlignment="1">
      <alignment horizontal="center" vertical="center" textRotation="90" wrapText="1"/>
    </xf>
    <xf numFmtId="164" fontId="9"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9" fillId="2" borderId="2" xfId="0" applyFont="1" applyFill="1" applyBorder="1" applyAlignment="1">
      <alignment horizontal="justify" vertical="center"/>
    </xf>
    <xf numFmtId="0" fontId="9"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2" xfId="0" applyFont="1" applyBorder="1" applyAlignment="1">
      <alignment horizontal="justify" vertical="center" wrapText="1"/>
    </xf>
    <xf numFmtId="0" fontId="1" fillId="0" borderId="2" xfId="0" applyFont="1" applyBorder="1" applyAlignment="1">
      <alignment vertical="center"/>
    </xf>
    <xf numFmtId="0" fontId="3" fillId="0" borderId="0" xfId="0" applyFont="1" applyFill="1" applyAlignment="1">
      <alignment vertical="center"/>
    </xf>
    <xf numFmtId="0" fontId="9" fillId="2"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2" borderId="2" xfId="0" applyFont="1" applyFill="1" applyBorder="1" applyAlignment="1">
      <alignment horizontal="justify" vertical="center"/>
    </xf>
    <xf numFmtId="4" fontId="3"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65" fontId="2" fillId="0" borderId="0" xfId="0" applyNumberFormat="1" applyFont="1" applyFill="1" applyAlignment="1">
      <alignment vertical="center"/>
    </xf>
    <xf numFmtId="0" fontId="3" fillId="2" borderId="2" xfId="0" applyFont="1" applyFill="1" applyBorder="1" applyAlignment="1">
      <alignment vertical="center" wrapText="1"/>
    </xf>
    <xf numFmtId="4" fontId="4" fillId="2" borderId="2" xfId="0" applyNumberFormat="1" applyFont="1" applyFill="1" applyBorder="1" applyAlignment="1">
      <alignment horizontal="center" vertical="center"/>
    </xf>
    <xf numFmtId="0" fontId="16" fillId="2" borderId="2" xfId="0" applyFont="1" applyFill="1" applyBorder="1" applyAlignment="1">
      <alignment horizontal="justify" vertical="center"/>
    </xf>
    <xf numFmtId="0" fontId="4" fillId="2" borderId="2" xfId="0" applyFont="1" applyFill="1" applyBorder="1" applyAlignment="1">
      <alignment horizontal="center" vertical="center"/>
    </xf>
    <xf numFmtId="2" fontId="2" fillId="0" borderId="0" xfId="0" applyNumberFormat="1" applyFont="1" applyFill="1" applyAlignment="1">
      <alignment vertical="center"/>
    </xf>
    <xf numFmtId="164" fontId="3"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2" fillId="0" borderId="0" xfId="0" applyFont="1" applyFill="1" applyBorder="1" applyAlignment="1">
      <alignment horizontal="left" vertical="center" wrapText="1"/>
    </xf>
    <xf numFmtId="0" fontId="15" fillId="0" borderId="2" xfId="0" applyFont="1" applyBorder="1" applyAlignment="1">
      <alignment horizontal="justify" vertical="center" wrapText="1"/>
    </xf>
    <xf numFmtId="0" fontId="4" fillId="0" borderId="2" xfId="0" applyFont="1" applyFill="1" applyBorder="1" applyAlignment="1">
      <alignment horizontal="left" vertical="center" wrapText="1"/>
    </xf>
    <xf numFmtId="0" fontId="9" fillId="0" borderId="0" xfId="0" applyFont="1" applyFill="1" applyAlignment="1">
      <alignment vertical="center"/>
    </xf>
    <xf numFmtId="0" fontId="2" fillId="0" borderId="0" xfId="0" applyFont="1" applyFill="1" applyAlignment="1">
      <alignment horizontal="center" vertical="center"/>
    </xf>
    <xf numFmtId="0" fontId="2" fillId="2" borderId="0" xfId="0" applyFont="1" applyFill="1" applyAlignment="1">
      <alignment horizontal="justify" vertical="center"/>
    </xf>
    <xf numFmtId="0" fontId="9" fillId="2" borderId="0" xfId="0" applyFont="1" applyFill="1" applyAlignment="1">
      <alignment horizontal="justify" vertical="center"/>
    </xf>
    <xf numFmtId="0" fontId="9" fillId="0" borderId="0" xfId="0" applyFont="1" applyFill="1" applyAlignment="1">
      <alignment horizontal="center" vertical="center"/>
    </xf>
    <xf numFmtId="0" fontId="9" fillId="2" borderId="0" xfId="0" applyFont="1" applyFill="1" applyAlignment="1">
      <alignment horizontal="center" vertical="center"/>
    </xf>
    <xf numFmtId="0" fontId="7" fillId="0" borderId="0" xfId="0" applyFont="1" applyFill="1" applyAlignment="1">
      <alignment horizontal="justify" vertical="center"/>
    </xf>
    <xf numFmtId="0" fontId="1" fillId="0" borderId="2" xfId="0" applyFont="1" applyBorder="1" applyAlignment="1">
      <alignment horizontal="justify" vertical="center"/>
    </xf>
    <xf numFmtId="0" fontId="0" fillId="0" borderId="2" xfId="0" applyBorder="1" applyAlignment="1">
      <alignment vertical="center"/>
    </xf>
    <xf numFmtId="0" fontId="2"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2" xfId="0" applyFont="1" applyBorder="1" applyAlignment="1">
      <alignment horizontal="left" vertical="center"/>
    </xf>
    <xf numFmtId="0" fontId="2" fillId="0" borderId="2" xfId="0" applyFont="1" applyBorder="1" applyAlignment="1">
      <alignment horizontal="justify" vertical="center" wrapText="1"/>
    </xf>
    <xf numFmtId="165"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justify"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xf>
    <xf numFmtId="16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2" fillId="2"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11" fillId="0" borderId="2" xfId="0" applyFont="1" applyFill="1" applyBorder="1" applyAlignment="1">
      <alignment vertical="top" wrapText="1"/>
    </xf>
    <xf numFmtId="0" fontId="14" fillId="0" borderId="2" xfId="0" applyFont="1" applyBorder="1" applyAlignment="1">
      <alignment wrapText="1"/>
    </xf>
    <xf numFmtId="0" fontId="4" fillId="2" borderId="2" xfId="0" applyFont="1" applyFill="1" applyBorder="1" applyAlignment="1">
      <alignment horizontal="justify" vertical="center" wrapText="1"/>
    </xf>
    <xf numFmtId="0" fontId="21" fillId="0" borderId="0" xfId="0" applyFont="1" applyFill="1" applyAlignment="1">
      <alignment horizontal="right" vertical="center"/>
    </xf>
    <xf numFmtId="0" fontId="5" fillId="0" borderId="2" xfId="0" applyFont="1" applyBorder="1" applyAlignment="1">
      <alignment horizontal="left" vertical="center" wrapText="1"/>
    </xf>
    <xf numFmtId="0" fontId="12" fillId="0" borderId="2" xfId="0" applyFont="1" applyBorder="1" applyAlignment="1">
      <alignment horizontal="lef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5" fillId="0" borderId="2" xfId="0" applyFont="1" applyBorder="1" applyAlignment="1">
      <alignment horizontal="justify" vertical="center" wrapText="1"/>
    </xf>
    <xf numFmtId="0" fontId="6" fillId="0" borderId="2" xfId="0" applyFont="1" applyBorder="1" applyAlignment="1">
      <alignment vertical="center"/>
    </xf>
    <xf numFmtId="164" fontId="6" fillId="2"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xf>
    <xf numFmtId="164" fontId="3"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3" fillId="2" borderId="2" xfId="0" applyFont="1" applyFill="1" applyBorder="1" applyAlignment="1">
      <alignment horizontal="justify" vertical="center" wrapText="1"/>
    </xf>
    <xf numFmtId="164" fontId="2"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3" fillId="2" borderId="2" xfId="0" applyFont="1" applyFill="1" applyBorder="1" applyAlignment="1">
      <alignment horizontal="justify" vertical="center"/>
    </xf>
    <xf numFmtId="0" fontId="4" fillId="0" borderId="2" xfId="0" applyFont="1" applyFill="1" applyBorder="1" applyAlignment="1">
      <alignment horizontal="justify" vertical="center"/>
    </xf>
    <xf numFmtId="0" fontId="17" fillId="0" borderId="2" xfId="0" applyFont="1" applyBorder="1" applyAlignment="1">
      <alignment horizontal="justify" vertical="center"/>
    </xf>
    <xf numFmtId="2" fontId="3"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wrapText="1"/>
    </xf>
    <xf numFmtId="0" fontId="15" fillId="0" borderId="2" xfId="0" applyFont="1" applyBorder="1" applyAlignment="1">
      <alignment horizontal="justify" vertical="center" wrapText="1"/>
    </xf>
    <xf numFmtId="0" fontId="19" fillId="0" borderId="2" xfId="0" applyFont="1" applyBorder="1" applyAlignment="1">
      <alignment horizontal="justify" vertical="center"/>
    </xf>
    <xf numFmtId="0" fontId="1" fillId="0" borderId="2" xfId="0" applyFont="1" applyBorder="1" applyAlignment="1">
      <alignment horizontal="left" vertical="center"/>
    </xf>
    <xf numFmtId="165" fontId="3" fillId="0" borderId="2" xfId="0" applyNumberFormat="1" applyFont="1" applyFill="1" applyBorder="1" applyAlignment="1">
      <alignment horizontal="center" vertical="center"/>
    </xf>
    <xf numFmtId="165"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justify" vertical="center" wrapText="1"/>
    </xf>
    <xf numFmtId="0" fontId="1" fillId="0" borderId="2" xfId="0" applyFont="1" applyBorder="1" applyAlignment="1">
      <alignment horizontal="justify" vertical="center"/>
    </xf>
    <xf numFmtId="0" fontId="0" fillId="0" borderId="2" xfId="0" applyBorder="1" applyAlignment="1">
      <alignment vertical="center"/>
    </xf>
    <xf numFmtId="0" fontId="1"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Fill="1" applyBorder="1" applyAlignment="1">
      <alignment horizontal="center" vertical="center"/>
    </xf>
    <xf numFmtId="0" fontId="20" fillId="0" borderId="2"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K136"/>
  <sheetViews>
    <sheetView tabSelected="1" zoomScale="90" zoomScaleNormal="90" zoomScaleSheetLayoutView="90" workbookViewId="0">
      <pane xSplit="3" ySplit="7" topLeftCell="D109" activePane="bottomRight" state="frozen"/>
      <selection pane="topRight" activeCell="D1" sqref="D1"/>
      <selection pane="bottomLeft" activeCell="A8" sqref="A8"/>
      <selection pane="bottomRight" activeCell="I109" sqref="I109"/>
    </sheetView>
  </sheetViews>
  <sheetFormatPr defaultColWidth="9.140625" defaultRowHeight="13.5" x14ac:dyDescent="0.25"/>
  <cols>
    <col min="1" max="1" width="6" style="71" customWidth="1"/>
    <col min="2" max="2" width="50.85546875" style="72" customWidth="1"/>
    <col min="3" max="3" width="72.7109375" style="73" customWidth="1"/>
    <col min="4" max="4" width="14.28515625" style="71" customWidth="1"/>
    <col min="5" max="5" width="21.7109375" style="74" customWidth="1"/>
    <col min="6" max="6" width="15.85546875" style="75" customWidth="1"/>
    <col min="7" max="7" width="13.28515625" style="74" customWidth="1"/>
    <col min="8" max="8" width="26" style="76" customWidth="1"/>
    <col min="9" max="9" width="71" style="1" customWidth="1"/>
    <col min="10" max="16384" width="9.140625" style="1"/>
  </cols>
  <sheetData>
    <row r="1" spans="1:10" ht="15.75" x14ac:dyDescent="0.25">
      <c r="H1" s="105" t="s">
        <v>362</v>
      </c>
    </row>
    <row r="2" spans="1:10" x14ac:dyDescent="0.25">
      <c r="A2" s="108" t="s">
        <v>0</v>
      </c>
      <c r="B2" s="109"/>
      <c r="C2" s="109"/>
      <c r="D2" s="109"/>
      <c r="E2" s="109"/>
      <c r="F2" s="109"/>
      <c r="G2" s="109"/>
      <c r="H2" s="109"/>
    </row>
    <row r="3" spans="1:10" x14ac:dyDescent="0.25">
      <c r="A3" s="110"/>
      <c r="B3" s="110"/>
      <c r="C3" s="110"/>
      <c r="D3" s="110"/>
      <c r="E3" s="110"/>
      <c r="F3" s="110"/>
      <c r="G3" s="110"/>
      <c r="H3" s="110"/>
    </row>
    <row r="4" spans="1:10" x14ac:dyDescent="0.25">
      <c r="A4" s="111" t="s">
        <v>1</v>
      </c>
      <c r="B4" s="113" t="s">
        <v>2</v>
      </c>
      <c r="C4" s="115" t="s">
        <v>3</v>
      </c>
      <c r="D4" s="111" t="s">
        <v>4</v>
      </c>
      <c r="E4" s="82" t="s">
        <v>5</v>
      </c>
      <c r="F4" s="117" t="s">
        <v>6</v>
      </c>
      <c r="G4" s="117"/>
      <c r="H4" s="117"/>
    </row>
    <row r="5" spans="1:10" ht="27" x14ac:dyDescent="0.25">
      <c r="A5" s="112"/>
      <c r="B5" s="114"/>
      <c r="C5" s="116"/>
      <c r="D5" s="112"/>
      <c r="E5" s="101" t="s">
        <v>7</v>
      </c>
      <c r="F5" s="97" t="s">
        <v>8</v>
      </c>
      <c r="G5" s="101" t="s">
        <v>9</v>
      </c>
      <c r="H5" s="2" t="s">
        <v>10</v>
      </c>
      <c r="J5" s="3"/>
    </row>
    <row r="6" spans="1:10" ht="15.75" x14ac:dyDescent="0.25">
      <c r="A6" s="118" t="s">
        <v>11</v>
      </c>
      <c r="B6" s="119"/>
      <c r="C6" s="119"/>
      <c r="D6" s="98"/>
      <c r="E6" s="4">
        <f>SUM(E7+E25+E51)</f>
        <v>23000</v>
      </c>
      <c r="F6" s="4">
        <f t="shared" ref="F6:G6" si="0">SUM(F7+F25+F51)</f>
        <v>26087.7</v>
      </c>
      <c r="G6" s="4">
        <f t="shared" si="0"/>
        <v>3018.4999999999991</v>
      </c>
      <c r="H6" s="5"/>
    </row>
    <row r="7" spans="1:10" ht="15.75" x14ac:dyDescent="0.25">
      <c r="A7" s="6" t="s">
        <v>12</v>
      </c>
      <c r="B7" s="7"/>
      <c r="C7" s="8"/>
      <c r="D7" s="98"/>
      <c r="E7" s="4">
        <f>SUM(E8:E24)</f>
        <v>10400</v>
      </c>
      <c r="F7" s="9">
        <f t="shared" ref="F7:G7" si="1">SUM(F8:F24)</f>
        <v>6008.5</v>
      </c>
      <c r="G7" s="4">
        <f t="shared" si="1"/>
        <v>-4391.5</v>
      </c>
      <c r="H7" s="10"/>
    </row>
    <row r="8" spans="1:10" ht="40.5" x14ac:dyDescent="0.25">
      <c r="A8" s="97">
        <v>1</v>
      </c>
      <c r="B8" s="11" t="s">
        <v>13</v>
      </c>
      <c r="C8" s="12" t="s">
        <v>14</v>
      </c>
      <c r="D8" s="97" t="s">
        <v>15</v>
      </c>
      <c r="E8" s="83" t="s">
        <v>16</v>
      </c>
      <c r="F8" s="13" t="s">
        <v>16</v>
      </c>
      <c r="G8" s="83" t="s">
        <v>16</v>
      </c>
      <c r="H8" s="93"/>
      <c r="J8" s="3"/>
    </row>
    <row r="9" spans="1:10" ht="76.5" customHeight="1" x14ac:dyDescent="0.25">
      <c r="A9" s="97">
        <v>2</v>
      </c>
      <c r="B9" s="11" t="s">
        <v>17</v>
      </c>
      <c r="C9" s="14" t="s">
        <v>18</v>
      </c>
      <c r="D9" s="97" t="s">
        <v>19</v>
      </c>
      <c r="E9" s="13" t="s">
        <v>16</v>
      </c>
      <c r="F9" s="13" t="s">
        <v>16</v>
      </c>
      <c r="G9" s="13" t="s">
        <v>16</v>
      </c>
      <c r="H9" s="93"/>
    </row>
    <row r="10" spans="1:10" ht="72.75" customHeight="1" x14ac:dyDescent="0.25">
      <c r="A10" s="15" t="s">
        <v>20</v>
      </c>
      <c r="B10" s="85" t="s">
        <v>21</v>
      </c>
      <c r="C10" s="16" t="s">
        <v>22</v>
      </c>
      <c r="D10" s="97" t="s">
        <v>19</v>
      </c>
      <c r="E10" s="98" t="s">
        <v>16</v>
      </c>
      <c r="F10" s="13" t="s">
        <v>16</v>
      </c>
      <c r="G10" s="98" t="s">
        <v>16</v>
      </c>
      <c r="H10" s="93"/>
    </row>
    <row r="11" spans="1:10" ht="108.75" customHeight="1" x14ac:dyDescent="0.25">
      <c r="A11" s="79" t="s">
        <v>23</v>
      </c>
      <c r="B11" s="11" t="s">
        <v>24</v>
      </c>
      <c r="C11" s="14" t="s">
        <v>25</v>
      </c>
      <c r="D11" s="79"/>
      <c r="E11" s="98" t="s">
        <v>16</v>
      </c>
      <c r="F11" s="13" t="s">
        <v>16</v>
      </c>
      <c r="G11" s="98" t="s">
        <v>16</v>
      </c>
      <c r="H11" s="93"/>
    </row>
    <row r="12" spans="1:10" ht="90.75" customHeight="1" x14ac:dyDescent="0.25">
      <c r="A12" s="79" t="s">
        <v>26</v>
      </c>
      <c r="B12" s="17" t="s">
        <v>27</v>
      </c>
      <c r="C12" s="12" t="s">
        <v>28</v>
      </c>
      <c r="D12" s="95" t="s">
        <v>29</v>
      </c>
      <c r="E12" s="120">
        <v>9400</v>
      </c>
      <c r="F12" s="120">
        <v>6008.5</v>
      </c>
      <c r="G12" s="120">
        <f>SUM(F12-E12)</f>
        <v>-3391.5</v>
      </c>
      <c r="H12" s="93"/>
    </row>
    <row r="13" spans="1:10" ht="79.5" customHeight="1" x14ac:dyDescent="0.25">
      <c r="A13" s="95" t="s">
        <v>30</v>
      </c>
      <c r="B13" s="18" t="s">
        <v>31</v>
      </c>
      <c r="C13" s="19" t="s">
        <v>32</v>
      </c>
      <c r="D13" s="97" t="s">
        <v>33</v>
      </c>
      <c r="E13" s="121"/>
      <c r="F13" s="121"/>
      <c r="G13" s="121"/>
      <c r="H13" s="5"/>
    </row>
    <row r="14" spans="1:10" ht="70.5" customHeight="1" x14ac:dyDescent="0.25">
      <c r="A14" s="95" t="s">
        <v>34</v>
      </c>
      <c r="B14" s="17" t="s">
        <v>35</v>
      </c>
      <c r="C14" s="20" t="s">
        <v>36</v>
      </c>
      <c r="D14" s="122" t="s">
        <v>37</v>
      </c>
      <c r="E14" s="121"/>
      <c r="F14" s="121"/>
      <c r="G14" s="121"/>
      <c r="H14" s="5"/>
    </row>
    <row r="15" spans="1:10" ht="79.5" customHeight="1" x14ac:dyDescent="0.25">
      <c r="A15" s="95" t="s">
        <v>38</v>
      </c>
      <c r="B15" s="17" t="s">
        <v>39</v>
      </c>
      <c r="C15" s="20" t="s">
        <v>40</v>
      </c>
      <c r="D15" s="123"/>
      <c r="E15" s="121"/>
      <c r="F15" s="121"/>
      <c r="G15" s="121"/>
      <c r="H15" s="5"/>
    </row>
    <row r="16" spans="1:10" ht="78" customHeight="1" x14ac:dyDescent="0.25">
      <c r="A16" s="95" t="s">
        <v>41</v>
      </c>
      <c r="B16" s="17" t="s">
        <v>42</v>
      </c>
      <c r="C16" s="20" t="s">
        <v>43</v>
      </c>
      <c r="D16" s="123"/>
      <c r="E16" s="121"/>
      <c r="F16" s="121"/>
      <c r="G16" s="121"/>
      <c r="H16" s="5"/>
    </row>
    <row r="17" spans="1:8" ht="204" customHeight="1" x14ac:dyDescent="0.25">
      <c r="A17" s="95" t="s">
        <v>44</v>
      </c>
      <c r="B17" s="17" t="s">
        <v>45</v>
      </c>
      <c r="C17" s="21" t="s">
        <v>46</v>
      </c>
      <c r="D17" s="95" t="s">
        <v>29</v>
      </c>
      <c r="E17" s="121"/>
      <c r="F17" s="121"/>
      <c r="G17" s="121"/>
      <c r="H17" s="5"/>
    </row>
    <row r="18" spans="1:8" ht="81" x14ac:dyDescent="0.25">
      <c r="A18" s="95" t="s">
        <v>47</v>
      </c>
      <c r="B18" s="85" t="s">
        <v>48</v>
      </c>
      <c r="C18" s="21" t="s">
        <v>49</v>
      </c>
      <c r="D18" s="95" t="s">
        <v>50</v>
      </c>
      <c r="E18" s="121"/>
      <c r="F18" s="121"/>
      <c r="G18" s="121"/>
      <c r="H18" s="5"/>
    </row>
    <row r="19" spans="1:8" ht="232.5" customHeight="1" x14ac:dyDescent="0.25">
      <c r="A19" s="95" t="s">
        <v>51</v>
      </c>
      <c r="B19" s="17" t="s">
        <v>52</v>
      </c>
      <c r="C19" s="21" t="s">
        <v>53</v>
      </c>
      <c r="D19" s="95" t="s">
        <v>50</v>
      </c>
      <c r="E19" s="121"/>
      <c r="F19" s="121"/>
      <c r="G19" s="121"/>
      <c r="H19" s="5"/>
    </row>
    <row r="20" spans="1:8" ht="117.75" customHeight="1" x14ac:dyDescent="0.25">
      <c r="A20" s="95" t="s">
        <v>54</v>
      </c>
      <c r="B20" s="17" t="s">
        <v>55</v>
      </c>
      <c r="C20" s="102" t="s">
        <v>56</v>
      </c>
      <c r="D20" s="95" t="s">
        <v>50</v>
      </c>
      <c r="E20" s="121"/>
      <c r="F20" s="121"/>
      <c r="G20" s="121"/>
      <c r="H20" s="5"/>
    </row>
    <row r="21" spans="1:8" ht="68.25" customHeight="1" x14ac:dyDescent="0.25">
      <c r="A21" s="95" t="s">
        <v>57</v>
      </c>
      <c r="B21" s="17" t="s">
        <v>58</v>
      </c>
      <c r="C21" s="20" t="s">
        <v>59</v>
      </c>
      <c r="D21" s="95" t="s">
        <v>50</v>
      </c>
      <c r="E21" s="22">
        <v>500</v>
      </c>
      <c r="F21" s="99">
        <v>0</v>
      </c>
      <c r="G21" s="96">
        <f t="shared" ref="G21:G22" si="2">F21-E21</f>
        <v>-500</v>
      </c>
      <c r="H21" s="5"/>
    </row>
    <row r="22" spans="1:8" ht="192.75" customHeight="1" x14ac:dyDescent="0.25">
      <c r="A22" s="95" t="s">
        <v>60</v>
      </c>
      <c r="B22" s="85" t="s">
        <v>61</v>
      </c>
      <c r="C22" s="21" t="s">
        <v>62</v>
      </c>
      <c r="D22" s="98" t="s">
        <v>63</v>
      </c>
      <c r="E22" s="99">
        <v>500</v>
      </c>
      <c r="F22" s="99">
        <v>0</v>
      </c>
      <c r="G22" s="96">
        <f t="shared" si="2"/>
        <v>-500</v>
      </c>
      <c r="H22" s="5"/>
    </row>
    <row r="23" spans="1:8" ht="162" customHeight="1" x14ac:dyDescent="0.25">
      <c r="A23" s="79" t="s">
        <v>64</v>
      </c>
      <c r="B23" s="85" t="s">
        <v>65</v>
      </c>
      <c r="C23" s="20" t="s">
        <v>66</v>
      </c>
      <c r="D23" s="98" t="s">
        <v>63</v>
      </c>
      <c r="E23" s="23" t="s">
        <v>16</v>
      </c>
      <c r="F23" s="96" t="s">
        <v>16</v>
      </c>
      <c r="G23" s="87" t="s">
        <v>16</v>
      </c>
      <c r="H23" s="5"/>
    </row>
    <row r="24" spans="1:8" ht="186" customHeight="1" x14ac:dyDescent="0.25">
      <c r="A24" s="79" t="s">
        <v>67</v>
      </c>
      <c r="B24" s="85" t="s">
        <v>68</v>
      </c>
      <c r="C24" s="20" t="s">
        <v>69</v>
      </c>
      <c r="D24" s="98" t="s">
        <v>63</v>
      </c>
      <c r="E24" s="23" t="s">
        <v>16</v>
      </c>
      <c r="F24" s="99" t="s">
        <v>16</v>
      </c>
      <c r="G24" s="24" t="s">
        <v>16</v>
      </c>
      <c r="H24" s="5"/>
    </row>
    <row r="25" spans="1:8" ht="15.75" x14ac:dyDescent="0.25">
      <c r="A25" s="106" t="s">
        <v>70</v>
      </c>
      <c r="B25" s="107"/>
      <c r="C25" s="107"/>
      <c r="D25" s="107"/>
      <c r="E25" s="25">
        <f>SUM(E26:E49)</f>
        <v>8100</v>
      </c>
      <c r="F25" s="25">
        <f t="shared" ref="F25" si="3">SUM(F26:F50)</f>
        <v>10859.400000000001</v>
      </c>
      <c r="G25" s="25">
        <f>SUM(G26:G49)</f>
        <v>2690.2</v>
      </c>
      <c r="H25" s="5"/>
    </row>
    <row r="26" spans="1:8" ht="27" x14ac:dyDescent="0.25">
      <c r="A26" s="79" t="s">
        <v>71</v>
      </c>
      <c r="B26" s="85" t="s">
        <v>72</v>
      </c>
      <c r="C26" s="20" t="s">
        <v>73</v>
      </c>
      <c r="D26" s="95" t="s">
        <v>74</v>
      </c>
      <c r="E26" s="23" t="s">
        <v>16</v>
      </c>
      <c r="F26" s="99" t="s">
        <v>16</v>
      </c>
      <c r="G26" s="24" t="s">
        <v>16</v>
      </c>
      <c r="H26" s="5"/>
    </row>
    <row r="27" spans="1:8" ht="167.25" customHeight="1" x14ac:dyDescent="0.25">
      <c r="A27" s="94" t="s">
        <v>75</v>
      </c>
      <c r="B27" s="11" t="s">
        <v>76</v>
      </c>
      <c r="C27" s="21" t="s">
        <v>77</v>
      </c>
      <c r="D27" s="98" t="s">
        <v>29</v>
      </c>
      <c r="E27" s="23">
        <v>6100</v>
      </c>
      <c r="F27" s="23">
        <v>2936.7</v>
      </c>
      <c r="G27" s="96">
        <f t="shared" ref="G27:G32" si="4">F27-E27</f>
        <v>-3163.3</v>
      </c>
      <c r="H27" s="5"/>
    </row>
    <row r="28" spans="1:8" ht="60.75" customHeight="1" x14ac:dyDescent="0.25">
      <c r="A28" s="124" t="s">
        <v>78</v>
      </c>
      <c r="B28" s="11" t="s">
        <v>79</v>
      </c>
      <c r="C28" s="11" t="s">
        <v>80</v>
      </c>
      <c r="D28" s="126" t="s">
        <v>81</v>
      </c>
      <c r="E28" s="127">
        <v>1000</v>
      </c>
      <c r="F28" s="128">
        <v>4631</v>
      </c>
      <c r="G28" s="128">
        <f t="shared" si="4"/>
        <v>3631</v>
      </c>
      <c r="H28" s="5"/>
    </row>
    <row r="29" spans="1:8" ht="55.5" customHeight="1" x14ac:dyDescent="0.25">
      <c r="A29" s="124"/>
      <c r="B29" s="11" t="s">
        <v>82</v>
      </c>
      <c r="C29" s="11" t="s">
        <v>83</v>
      </c>
      <c r="D29" s="126"/>
      <c r="E29" s="127"/>
      <c r="F29" s="128"/>
      <c r="G29" s="128"/>
      <c r="H29" s="5"/>
    </row>
    <row r="30" spans="1:8" ht="84.75" customHeight="1" x14ac:dyDescent="0.25">
      <c r="A30" s="125"/>
      <c r="B30" s="11" t="s">
        <v>84</v>
      </c>
      <c r="C30" s="11" t="s">
        <v>85</v>
      </c>
      <c r="D30" s="123"/>
      <c r="E30" s="123"/>
      <c r="F30" s="129"/>
      <c r="G30" s="123"/>
      <c r="H30" s="5"/>
    </row>
    <row r="31" spans="1:8" ht="78" customHeight="1" x14ac:dyDescent="0.25">
      <c r="A31" s="94" t="s">
        <v>86</v>
      </c>
      <c r="B31" s="11" t="s">
        <v>87</v>
      </c>
      <c r="C31" s="21" t="s">
        <v>88</v>
      </c>
      <c r="D31" s="98" t="s">
        <v>81</v>
      </c>
      <c r="E31" s="23" t="s">
        <v>16</v>
      </c>
      <c r="F31" s="99" t="s">
        <v>16</v>
      </c>
      <c r="G31" s="24" t="s">
        <v>16</v>
      </c>
      <c r="H31" s="5"/>
    </row>
    <row r="32" spans="1:8" ht="121.5" x14ac:dyDescent="0.25">
      <c r="A32" s="94" t="s">
        <v>89</v>
      </c>
      <c r="B32" s="11" t="s">
        <v>90</v>
      </c>
      <c r="C32" s="11" t="s">
        <v>91</v>
      </c>
      <c r="D32" s="98" t="s">
        <v>81</v>
      </c>
      <c r="E32" s="87">
        <v>500</v>
      </c>
      <c r="F32" s="96">
        <v>3222.5</v>
      </c>
      <c r="G32" s="96">
        <f t="shared" si="4"/>
        <v>2722.5</v>
      </c>
      <c r="H32" s="5"/>
    </row>
    <row r="33" spans="1:8" ht="108" x14ac:dyDescent="0.25">
      <c r="A33" s="94" t="s">
        <v>92</v>
      </c>
      <c r="B33" s="11" t="s">
        <v>93</v>
      </c>
      <c r="C33" s="21" t="s">
        <v>94</v>
      </c>
      <c r="D33" s="98" t="s">
        <v>63</v>
      </c>
      <c r="E33" s="23" t="s">
        <v>16</v>
      </c>
      <c r="F33" s="99" t="s">
        <v>16</v>
      </c>
      <c r="G33" s="24" t="s">
        <v>16</v>
      </c>
      <c r="H33" s="5"/>
    </row>
    <row r="34" spans="1:8" ht="111.75" customHeight="1" x14ac:dyDescent="0.25">
      <c r="A34" s="94" t="s">
        <v>95</v>
      </c>
      <c r="B34" s="11" t="s">
        <v>96</v>
      </c>
      <c r="C34" s="26" t="s">
        <v>97</v>
      </c>
      <c r="D34" s="97" t="s">
        <v>98</v>
      </c>
      <c r="E34" s="23" t="s">
        <v>16</v>
      </c>
      <c r="F34" s="99" t="s">
        <v>16</v>
      </c>
      <c r="G34" s="24" t="s">
        <v>16</v>
      </c>
      <c r="H34" s="5"/>
    </row>
    <row r="35" spans="1:8" ht="27" x14ac:dyDescent="0.25">
      <c r="A35" s="94" t="s">
        <v>99</v>
      </c>
      <c r="B35" s="11" t="s">
        <v>100</v>
      </c>
      <c r="C35" s="14"/>
      <c r="D35" s="97" t="s">
        <v>101</v>
      </c>
      <c r="E35" s="23" t="s">
        <v>16</v>
      </c>
      <c r="F35" s="99" t="s">
        <v>16</v>
      </c>
      <c r="G35" s="24" t="s">
        <v>16</v>
      </c>
      <c r="H35" s="5"/>
    </row>
    <row r="36" spans="1:8" ht="81" x14ac:dyDescent="0.25">
      <c r="A36" s="94" t="s">
        <v>102</v>
      </c>
      <c r="B36" s="11" t="s">
        <v>103</v>
      </c>
      <c r="C36" s="21" t="s">
        <v>104</v>
      </c>
      <c r="D36" s="78"/>
      <c r="E36" s="23" t="s">
        <v>16</v>
      </c>
      <c r="F36" s="99" t="s">
        <v>16</v>
      </c>
      <c r="G36" s="24" t="s">
        <v>16</v>
      </c>
      <c r="H36" s="5"/>
    </row>
    <row r="37" spans="1:8" ht="129" customHeight="1" x14ac:dyDescent="0.25">
      <c r="A37" s="94" t="s">
        <v>105</v>
      </c>
      <c r="B37" s="11" t="s">
        <v>106</v>
      </c>
      <c r="C37" s="20" t="s">
        <v>107</v>
      </c>
      <c r="D37" s="78"/>
      <c r="E37" s="23" t="s">
        <v>16</v>
      </c>
      <c r="F37" s="99" t="s">
        <v>16</v>
      </c>
      <c r="G37" s="24" t="s">
        <v>16</v>
      </c>
      <c r="H37" s="5"/>
    </row>
    <row r="38" spans="1:8" ht="93" customHeight="1" x14ac:dyDescent="0.25">
      <c r="A38" s="94" t="s">
        <v>108</v>
      </c>
      <c r="B38" s="11" t="s">
        <v>109</v>
      </c>
      <c r="C38" s="20" t="s">
        <v>110</v>
      </c>
      <c r="D38" s="78"/>
      <c r="E38" s="23" t="s">
        <v>16</v>
      </c>
      <c r="F38" s="99" t="s">
        <v>16</v>
      </c>
      <c r="G38" s="24" t="s">
        <v>16</v>
      </c>
      <c r="H38" s="5"/>
    </row>
    <row r="39" spans="1:8" ht="138" customHeight="1" x14ac:dyDescent="0.25">
      <c r="A39" s="94" t="s">
        <v>111</v>
      </c>
      <c r="B39" s="17" t="s">
        <v>112</v>
      </c>
      <c r="C39" s="27" t="s">
        <v>113</v>
      </c>
      <c r="D39" s="97" t="s">
        <v>98</v>
      </c>
      <c r="E39" s="23" t="s">
        <v>16</v>
      </c>
      <c r="F39" s="99" t="s">
        <v>16</v>
      </c>
      <c r="G39" s="24" t="s">
        <v>16</v>
      </c>
      <c r="H39" s="5"/>
    </row>
    <row r="40" spans="1:8" ht="94.5" x14ac:dyDescent="0.25">
      <c r="A40" s="94" t="s">
        <v>114</v>
      </c>
      <c r="B40" s="16" t="s">
        <v>115</v>
      </c>
      <c r="C40" s="21" t="s">
        <v>116</v>
      </c>
      <c r="D40" s="97" t="s">
        <v>98</v>
      </c>
      <c r="E40" s="23" t="s">
        <v>16</v>
      </c>
      <c r="F40" s="99" t="s">
        <v>16</v>
      </c>
      <c r="G40" s="24" t="s">
        <v>16</v>
      </c>
      <c r="H40" s="5"/>
    </row>
    <row r="41" spans="1:8" ht="132" customHeight="1" x14ac:dyDescent="0.25">
      <c r="A41" s="94" t="s">
        <v>117</v>
      </c>
      <c r="B41" s="16" t="s">
        <v>118</v>
      </c>
      <c r="C41" s="20" t="s">
        <v>119</v>
      </c>
      <c r="D41" s="79" t="s">
        <v>63</v>
      </c>
      <c r="E41" s="23" t="s">
        <v>16</v>
      </c>
      <c r="F41" s="99" t="s">
        <v>16</v>
      </c>
      <c r="G41" s="24" t="s">
        <v>16</v>
      </c>
      <c r="H41" s="5"/>
    </row>
    <row r="42" spans="1:8" ht="77.25" customHeight="1" x14ac:dyDescent="0.25">
      <c r="A42" s="94" t="s">
        <v>120</v>
      </c>
      <c r="B42" s="16" t="s">
        <v>121</v>
      </c>
      <c r="C42" s="20" t="s">
        <v>122</v>
      </c>
      <c r="D42" s="79" t="s">
        <v>63</v>
      </c>
      <c r="E42" s="23" t="s">
        <v>16</v>
      </c>
      <c r="F42" s="99" t="s">
        <v>16</v>
      </c>
      <c r="G42" s="24" t="s">
        <v>16</v>
      </c>
      <c r="H42" s="5"/>
    </row>
    <row r="43" spans="1:8" ht="67.5" x14ac:dyDescent="0.25">
      <c r="A43" s="94" t="s">
        <v>123</v>
      </c>
      <c r="B43" s="20" t="s">
        <v>124</v>
      </c>
      <c r="C43" s="20" t="s">
        <v>125</v>
      </c>
      <c r="D43" s="97" t="s">
        <v>98</v>
      </c>
      <c r="E43" s="23" t="s">
        <v>16</v>
      </c>
      <c r="F43" s="99" t="s">
        <v>16</v>
      </c>
      <c r="G43" s="24" t="s">
        <v>16</v>
      </c>
      <c r="H43" s="5"/>
    </row>
    <row r="44" spans="1:8" ht="134.25" customHeight="1" x14ac:dyDescent="0.25">
      <c r="A44" s="94" t="s">
        <v>126</v>
      </c>
      <c r="B44" s="21" t="s">
        <v>127</v>
      </c>
      <c r="C44" s="16" t="s">
        <v>128</v>
      </c>
      <c r="D44" s="97" t="s">
        <v>98</v>
      </c>
      <c r="E44" s="23" t="s">
        <v>16</v>
      </c>
      <c r="F44" s="99" t="s">
        <v>16</v>
      </c>
      <c r="G44" s="24" t="s">
        <v>16</v>
      </c>
      <c r="H44" s="5"/>
    </row>
    <row r="45" spans="1:8" ht="105.75" customHeight="1" x14ac:dyDescent="0.25">
      <c r="A45" s="94" t="s">
        <v>129</v>
      </c>
      <c r="B45" s="21" t="s">
        <v>130</v>
      </c>
      <c r="C45" s="20" t="s">
        <v>131</v>
      </c>
      <c r="D45" s="97" t="s">
        <v>98</v>
      </c>
      <c r="E45" s="23" t="s">
        <v>16</v>
      </c>
      <c r="F45" s="99" t="s">
        <v>16</v>
      </c>
      <c r="G45" s="24" t="s">
        <v>16</v>
      </c>
      <c r="H45" s="5"/>
    </row>
    <row r="46" spans="1:8" ht="94.5" x14ac:dyDescent="0.25">
      <c r="A46" s="94" t="s">
        <v>132</v>
      </c>
      <c r="B46" s="21" t="s">
        <v>133</v>
      </c>
      <c r="C46" s="11" t="s">
        <v>134</v>
      </c>
      <c r="D46" s="79" t="s">
        <v>63</v>
      </c>
      <c r="E46" s="23" t="s">
        <v>16</v>
      </c>
      <c r="F46" s="99" t="s">
        <v>16</v>
      </c>
      <c r="G46" s="24" t="s">
        <v>16</v>
      </c>
      <c r="H46" s="5"/>
    </row>
    <row r="47" spans="1:8" ht="48.75" customHeight="1" x14ac:dyDescent="0.25">
      <c r="A47" s="124" t="s">
        <v>135</v>
      </c>
      <c r="B47" s="21" t="s">
        <v>136</v>
      </c>
      <c r="C47" s="14"/>
      <c r="D47" s="111" t="s">
        <v>81</v>
      </c>
      <c r="E47" s="112">
        <v>500</v>
      </c>
      <c r="F47" s="132">
        <v>69.2</v>
      </c>
      <c r="G47" s="128">
        <f>SUM(F50-E47)</f>
        <v>-500</v>
      </c>
      <c r="H47" s="130"/>
    </row>
    <row r="48" spans="1:8" ht="68.25" customHeight="1" x14ac:dyDescent="0.25">
      <c r="A48" s="124"/>
      <c r="B48" s="28" t="s">
        <v>137</v>
      </c>
      <c r="C48" s="11" t="s">
        <v>138</v>
      </c>
      <c r="D48" s="111"/>
      <c r="E48" s="112"/>
      <c r="F48" s="132"/>
      <c r="G48" s="128"/>
      <c r="H48" s="130"/>
    </row>
    <row r="49" spans="1:8" ht="40.5" x14ac:dyDescent="0.25">
      <c r="A49" s="124"/>
      <c r="B49" s="28" t="s">
        <v>139</v>
      </c>
      <c r="C49" s="21" t="s">
        <v>140</v>
      </c>
      <c r="D49" s="111"/>
      <c r="E49" s="112"/>
      <c r="F49" s="132"/>
      <c r="G49" s="128"/>
      <c r="H49" s="130"/>
    </row>
    <row r="50" spans="1:8" ht="54" x14ac:dyDescent="0.25">
      <c r="A50" s="124"/>
      <c r="B50" s="11" t="s">
        <v>141</v>
      </c>
      <c r="C50" s="19" t="s">
        <v>142</v>
      </c>
      <c r="D50" s="111"/>
      <c r="E50" s="112"/>
      <c r="F50" s="132"/>
      <c r="G50" s="128"/>
      <c r="H50" s="130"/>
    </row>
    <row r="51" spans="1:8" x14ac:dyDescent="0.25">
      <c r="A51" s="29" t="s">
        <v>143</v>
      </c>
      <c r="B51" s="11"/>
      <c r="C51" s="12"/>
      <c r="D51" s="97"/>
      <c r="E51" s="25">
        <f>SUM(E52:E68)</f>
        <v>4500</v>
      </c>
      <c r="F51" s="25">
        <f>SUM(F52:F68)</f>
        <v>9219.7999999999993</v>
      </c>
      <c r="G51" s="25">
        <f>SUM(G52:G68)</f>
        <v>4719.7999999999993</v>
      </c>
      <c r="H51" s="5"/>
    </row>
    <row r="52" spans="1:8" ht="97.5" customHeight="1" x14ac:dyDescent="0.25">
      <c r="A52" s="94" t="s">
        <v>144</v>
      </c>
      <c r="B52" s="11" t="s">
        <v>145</v>
      </c>
      <c r="C52" s="19" t="s">
        <v>146</v>
      </c>
      <c r="D52" s="97" t="s">
        <v>63</v>
      </c>
      <c r="E52" s="98">
        <v>2200</v>
      </c>
      <c r="F52" s="96">
        <v>307</v>
      </c>
      <c r="G52" s="96">
        <f>SUM(F52-E52)</f>
        <v>-1893</v>
      </c>
      <c r="H52" s="5"/>
    </row>
    <row r="53" spans="1:8" ht="94.5" x14ac:dyDescent="0.25">
      <c r="A53" s="94" t="s">
        <v>147</v>
      </c>
      <c r="B53" s="89" t="s">
        <v>148</v>
      </c>
      <c r="C53" s="30" t="s">
        <v>149</v>
      </c>
      <c r="D53" s="79" t="s">
        <v>63</v>
      </c>
      <c r="E53" s="98">
        <v>200</v>
      </c>
      <c r="F53" s="99">
        <v>0</v>
      </c>
      <c r="G53" s="96">
        <f t="shared" ref="G53:G63" si="5">SUM(F53-E53)</f>
        <v>-200</v>
      </c>
      <c r="H53" s="5"/>
    </row>
    <row r="54" spans="1:8" ht="136.5" customHeight="1" x14ac:dyDescent="0.25">
      <c r="A54" s="94" t="s">
        <v>150</v>
      </c>
      <c r="B54" s="100" t="s">
        <v>151</v>
      </c>
      <c r="C54" s="31" t="s">
        <v>152</v>
      </c>
      <c r="D54" s="79" t="s">
        <v>63</v>
      </c>
      <c r="E54" s="98" t="s">
        <v>16</v>
      </c>
      <c r="F54" s="99" t="s">
        <v>16</v>
      </c>
      <c r="G54" s="99" t="s">
        <v>16</v>
      </c>
      <c r="H54" s="5"/>
    </row>
    <row r="55" spans="1:8" ht="71.25" customHeight="1" x14ac:dyDescent="0.25">
      <c r="A55" s="94" t="s">
        <v>153</v>
      </c>
      <c r="B55" s="21" t="s">
        <v>154</v>
      </c>
      <c r="C55" s="30" t="s">
        <v>155</v>
      </c>
      <c r="D55" s="101" t="s">
        <v>63</v>
      </c>
      <c r="E55" s="98" t="s">
        <v>16</v>
      </c>
      <c r="F55" s="99" t="s">
        <v>16</v>
      </c>
      <c r="G55" s="99" t="s">
        <v>16</v>
      </c>
      <c r="H55" s="5"/>
    </row>
    <row r="56" spans="1:8" ht="57" customHeight="1" x14ac:dyDescent="0.25">
      <c r="A56" s="94" t="s">
        <v>156</v>
      </c>
      <c r="B56" s="32" t="s">
        <v>157</v>
      </c>
      <c r="C56" s="21" t="s">
        <v>158</v>
      </c>
      <c r="D56" s="101" t="s">
        <v>63</v>
      </c>
      <c r="E56" s="96">
        <v>500</v>
      </c>
      <c r="F56" s="96">
        <v>0</v>
      </c>
      <c r="G56" s="96">
        <f t="shared" si="5"/>
        <v>-500</v>
      </c>
      <c r="H56" s="5"/>
    </row>
    <row r="57" spans="1:8" s="36" customFormat="1" ht="93.75" customHeight="1" x14ac:dyDescent="0.25">
      <c r="A57" s="94" t="s">
        <v>159</v>
      </c>
      <c r="B57" s="33" t="s">
        <v>160</v>
      </c>
      <c r="C57" s="21" t="s">
        <v>161</v>
      </c>
      <c r="D57" s="91" t="s">
        <v>63</v>
      </c>
      <c r="E57" s="34">
        <v>1000</v>
      </c>
      <c r="F57" s="99">
        <v>8872.7999999999993</v>
      </c>
      <c r="G57" s="99">
        <f t="shared" si="5"/>
        <v>7872.7999999999993</v>
      </c>
      <c r="H57" s="35"/>
    </row>
    <row r="58" spans="1:8" ht="66" customHeight="1" x14ac:dyDescent="0.25">
      <c r="A58" s="97" t="s">
        <v>162</v>
      </c>
      <c r="B58" s="32" t="s">
        <v>163</v>
      </c>
      <c r="C58" s="20" t="s">
        <v>164</v>
      </c>
      <c r="D58" s="101" t="s">
        <v>63</v>
      </c>
      <c r="E58" s="98">
        <v>400</v>
      </c>
      <c r="F58" s="96">
        <v>40</v>
      </c>
      <c r="G58" s="96">
        <f t="shared" si="5"/>
        <v>-360</v>
      </c>
      <c r="H58" s="5"/>
    </row>
    <row r="59" spans="1:8" ht="34.5" customHeight="1" x14ac:dyDescent="0.25">
      <c r="A59" s="94" t="s">
        <v>165</v>
      </c>
      <c r="B59" s="32" t="s">
        <v>166</v>
      </c>
      <c r="C59" s="21" t="s">
        <v>167</v>
      </c>
      <c r="D59" s="101" t="s">
        <v>63</v>
      </c>
      <c r="E59" s="98">
        <v>100</v>
      </c>
      <c r="F59" s="96">
        <v>0</v>
      </c>
      <c r="G59" s="96">
        <f t="shared" si="5"/>
        <v>-100</v>
      </c>
      <c r="H59" s="5"/>
    </row>
    <row r="60" spans="1:8" ht="21.75" hidden="1" customHeight="1" x14ac:dyDescent="0.25">
      <c r="A60" s="37" t="s">
        <v>168</v>
      </c>
      <c r="B60" s="11"/>
      <c r="C60" s="38"/>
      <c r="D60" s="39"/>
      <c r="E60" s="23"/>
      <c r="F60" s="40"/>
      <c r="G60" s="96">
        <f t="shared" si="5"/>
        <v>0</v>
      </c>
      <c r="H60" s="5"/>
    </row>
    <row r="61" spans="1:8" ht="121.5" x14ac:dyDescent="0.25">
      <c r="A61" s="94" t="s">
        <v>169</v>
      </c>
      <c r="B61" s="11" t="s">
        <v>170</v>
      </c>
      <c r="C61" s="21" t="s">
        <v>171</v>
      </c>
      <c r="D61" s="101" t="s">
        <v>63</v>
      </c>
      <c r="E61" s="98" t="s">
        <v>16</v>
      </c>
      <c r="F61" s="99" t="s">
        <v>16</v>
      </c>
      <c r="G61" s="99" t="s">
        <v>16</v>
      </c>
      <c r="H61" s="5"/>
    </row>
    <row r="62" spans="1:8" ht="129.75" customHeight="1" x14ac:dyDescent="0.25">
      <c r="A62" s="94" t="s">
        <v>172</v>
      </c>
      <c r="B62" s="11" t="s">
        <v>173</v>
      </c>
      <c r="C62" s="41" t="s">
        <v>174</v>
      </c>
      <c r="D62" s="101" t="s">
        <v>63</v>
      </c>
      <c r="E62" s="98" t="s">
        <v>16</v>
      </c>
      <c r="F62" s="99" t="s">
        <v>16</v>
      </c>
      <c r="G62" s="99" t="s">
        <v>16</v>
      </c>
      <c r="H62" s="5"/>
    </row>
    <row r="63" spans="1:8" ht="105.75" customHeight="1" x14ac:dyDescent="0.25">
      <c r="A63" s="94" t="s">
        <v>175</v>
      </c>
      <c r="B63" s="11" t="s">
        <v>176</v>
      </c>
      <c r="C63" s="21" t="s">
        <v>177</v>
      </c>
      <c r="D63" s="97" t="s">
        <v>178</v>
      </c>
      <c r="E63" s="86">
        <v>100</v>
      </c>
      <c r="F63" s="96">
        <v>0</v>
      </c>
      <c r="G63" s="96">
        <f t="shared" si="5"/>
        <v>-100</v>
      </c>
      <c r="H63" s="5"/>
    </row>
    <row r="64" spans="1:8" ht="210" customHeight="1" x14ac:dyDescent="0.25">
      <c r="A64" s="94">
        <v>37</v>
      </c>
      <c r="B64" s="11" t="s">
        <v>179</v>
      </c>
      <c r="C64" s="21" t="s">
        <v>180</v>
      </c>
      <c r="D64" s="97" t="s">
        <v>181</v>
      </c>
      <c r="E64" s="98" t="s">
        <v>16</v>
      </c>
      <c r="F64" s="99" t="s">
        <v>16</v>
      </c>
      <c r="G64" s="99" t="s">
        <v>16</v>
      </c>
      <c r="H64" s="5"/>
    </row>
    <row r="65" spans="1:8" ht="111.75" customHeight="1" x14ac:dyDescent="0.25">
      <c r="A65" s="94">
        <v>38</v>
      </c>
      <c r="B65" s="11" t="s">
        <v>182</v>
      </c>
      <c r="C65" s="21" t="s">
        <v>183</v>
      </c>
      <c r="D65" s="97" t="s">
        <v>63</v>
      </c>
      <c r="E65" s="98" t="s">
        <v>16</v>
      </c>
      <c r="F65" s="13" t="s">
        <v>16</v>
      </c>
      <c r="G65" s="98" t="s">
        <v>16</v>
      </c>
      <c r="H65" s="5"/>
    </row>
    <row r="66" spans="1:8" ht="181.5" customHeight="1" x14ac:dyDescent="0.25">
      <c r="A66" s="94">
        <v>39</v>
      </c>
      <c r="B66" s="21" t="s">
        <v>184</v>
      </c>
      <c r="C66" s="21" t="s">
        <v>185</v>
      </c>
      <c r="D66" s="97" t="s">
        <v>186</v>
      </c>
      <c r="E66" s="98" t="s">
        <v>16</v>
      </c>
      <c r="F66" s="13" t="s">
        <v>16</v>
      </c>
      <c r="G66" s="98" t="s">
        <v>16</v>
      </c>
      <c r="H66" s="5"/>
    </row>
    <row r="67" spans="1:8" ht="77.25" customHeight="1" x14ac:dyDescent="0.25">
      <c r="A67" s="94" t="s">
        <v>187</v>
      </c>
      <c r="B67" s="21" t="s">
        <v>188</v>
      </c>
      <c r="C67" s="21" t="s">
        <v>189</v>
      </c>
      <c r="D67" s="79" t="s">
        <v>63</v>
      </c>
      <c r="E67" s="98" t="s">
        <v>16</v>
      </c>
      <c r="F67" s="13" t="s">
        <v>16</v>
      </c>
      <c r="G67" s="98" t="s">
        <v>16</v>
      </c>
      <c r="H67" s="93"/>
    </row>
    <row r="68" spans="1:8" ht="382.5" x14ac:dyDescent="0.25">
      <c r="A68" s="94" t="s">
        <v>190</v>
      </c>
      <c r="B68" s="11" t="s">
        <v>191</v>
      </c>
      <c r="C68" s="42" t="s">
        <v>192</v>
      </c>
      <c r="D68" s="79" t="s">
        <v>193</v>
      </c>
      <c r="E68" s="98" t="s">
        <v>16</v>
      </c>
      <c r="F68" s="13" t="s">
        <v>16</v>
      </c>
      <c r="G68" s="98" t="s">
        <v>16</v>
      </c>
      <c r="H68" s="93"/>
    </row>
    <row r="69" spans="1:8" ht="21" customHeight="1" x14ac:dyDescent="0.25">
      <c r="A69" s="29" t="s">
        <v>194</v>
      </c>
      <c r="B69" s="85"/>
      <c r="C69" s="43"/>
      <c r="D69" s="97"/>
      <c r="E69" s="44"/>
      <c r="F69" s="45"/>
      <c r="G69" s="44"/>
      <c r="H69" s="5"/>
    </row>
    <row r="70" spans="1:8" ht="96" customHeight="1" x14ac:dyDescent="0.25">
      <c r="A70" s="94" t="s">
        <v>195</v>
      </c>
      <c r="B70" s="100" t="s">
        <v>196</v>
      </c>
      <c r="C70" s="16" t="s">
        <v>197</v>
      </c>
      <c r="D70" s="79" t="s">
        <v>198</v>
      </c>
      <c r="E70" s="98" t="s">
        <v>16</v>
      </c>
      <c r="F70" s="13" t="s">
        <v>16</v>
      </c>
      <c r="G70" s="98" t="s">
        <v>16</v>
      </c>
      <c r="H70" s="46" t="s">
        <v>199</v>
      </c>
    </row>
    <row r="71" spans="1:8" ht="67.5" x14ac:dyDescent="0.25">
      <c r="A71" s="94" t="s">
        <v>200</v>
      </c>
      <c r="B71" s="33" t="s">
        <v>201</v>
      </c>
      <c r="C71" s="21" t="s">
        <v>202</v>
      </c>
      <c r="D71" s="79" t="s">
        <v>203</v>
      </c>
      <c r="E71" s="98" t="s">
        <v>16</v>
      </c>
      <c r="F71" s="13" t="s">
        <v>16</v>
      </c>
      <c r="G71" s="98" t="s">
        <v>16</v>
      </c>
      <c r="H71" s="93"/>
    </row>
    <row r="72" spans="1:8" ht="186.75" customHeight="1" x14ac:dyDescent="0.25">
      <c r="A72" s="94">
        <v>44</v>
      </c>
      <c r="B72" s="33" t="s">
        <v>204</v>
      </c>
      <c r="C72" s="47" t="s">
        <v>205</v>
      </c>
      <c r="D72" s="79" t="s">
        <v>206</v>
      </c>
      <c r="E72" s="98" t="s">
        <v>16</v>
      </c>
      <c r="F72" s="13" t="s">
        <v>16</v>
      </c>
      <c r="G72" s="98" t="s">
        <v>16</v>
      </c>
      <c r="H72" s="46" t="s">
        <v>199</v>
      </c>
    </row>
    <row r="73" spans="1:8" x14ac:dyDescent="0.2">
      <c r="A73" s="84"/>
      <c r="B73" s="85"/>
      <c r="C73" s="103"/>
      <c r="D73" s="97"/>
      <c r="E73" s="44"/>
      <c r="F73" s="45"/>
      <c r="G73" s="44"/>
      <c r="H73" s="5"/>
    </row>
    <row r="74" spans="1:8" x14ac:dyDescent="0.25">
      <c r="A74" s="48" t="s">
        <v>207</v>
      </c>
      <c r="B74" s="85"/>
      <c r="C74" s="43"/>
      <c r="D74" s="97"/>
      <c r="E74" s="44"/>
      <c r="F74" s="45"/>
      <c r="G74" s="44"/>
      <c r="H74" s="5"/>
    </row>
    <row r="75" spans="1:8" s="49" customFormat="1" x14ac:dyDescent="0.25">
      <c r="A75" s="115" t="s">
        <v>1</v>
      </c>
      <c r="B75" s="131" t="s">
        <v>208</v>
      </c>
      <c r="C75" s="115" t="s">
        <v>3</v>
      </c>
      <c r="D75" s="115" t="s">
        <v>209</v>
      </c>
      <c r="E75" s="115" t="s">
        <v>210</v>
      </c>
      <c r="F75" s="115" t="s">
        <v>211</v>
      </c>
      <c r="G75" s="115"/>
      <c r="H75" s="115"/>
    </row>
    <row r="76" spans="1:8" s="49" customFormat="1" ht="27" x14ac:dyDescent="0.25">
      <c r="A76" s="115"/>
      <c r="B76" s="131"/>
      <c r="C76" s="115"/>
      <c r="D76" s="115"/>
      <c r="E76" s="115"/>
      <c r="F76" s="91" t="s">
        <v>212</v>
      </c>
      <c r="G76" s="91" t="s">
        <v>9</v>
      </c>
      <c r="H76" s="92" t="s">
        <v>10</v>
      </c>
    </row>
    <row r="77" spans="1:8" x14ac:dyDescent="0.25">
      <c r="A77" s="94"/>
      <c r="B77" s="77" t="s">
        <v>213</v>
      </c>
      <c r="C77" s="50"/>
      <c r="D77" s="51"/>
      <c r="E77" s="51"/>
      <c r="F77" s="91"/>
      <c r="G77" s="51"/>
      <c r="H77" s="52"/>
    </row>
    <row r="78" spans="1:8" ht="81" x14ac:dyDescent="0.25">
      <c r="A78" s="79" t="s">
        <v>214</v>
      </c>
      <c r="B78" s="85" t="s">
        <v>215</v>
      </c>
      <c r="C78" s="89" t="s">
        <v>216</v>
      </c>
      <c r="D78" s="81" t="s">
        <v>203</v>
      </c>
      <c r="E78" s="81" t="s">
        <v>217</v>
      </c>
      <c r="F78" s="81" t="s">
        <v>218</v>
      </c>
      <c r="G78" s="81" t="s">
        <v>219</v>
      </c>
      <c r="H78" s="5"/>
    </row>
    <row r="79" spans="1:8" ht="74.25" customHeight="1" x14ac:dyDescent="0.25">
      <c r="A79" s="79" t="s">
        <v>220</v>
      </c>
      <c r="B79" s="85" t="s">
        <v>221</v>
      </c>
      <c r="C79" s="89" t="s">
        <v>222</v>
      </c>
      <c r="D79" s="81" t="s">
        <v>203</v>
      </c>
      <c r="E79" s="81" t="s">
        <v>16</v>
      </c>
      <c r="F79" s="81" t="s">
        <v>16</v>
      </c>
      <c r="G79" s="81" t="s">
        <v>16</v>
      </c>
      <c r="H79" s="5"/>
    </row>
    <row r="80" spans="1:8" x14ac:dyDescent="0.25">
      <c r="A80" s="48"/>
      <c r="B80" s="77" t="s">
        <v>223</v>
      </c>
      <c r="C80" s="43"/>
      <c r="D80" s="53"/>
      <c r="E80" s="44"/>
      <c r="F80" s="45"/>
      <c r="G80" s="44"/>
      <c r="H80" s="5"/>
    </row>
    <row r="81" spans="1:9" ht="81" x14ac:dyDescent="0.25">
      <c r="A81" s="122" t="s">
        <v>224</v>
      </c>
      <c r="B81" s="85" t="s">
        <v>225</v>
      </c>
      <c r="C81" s="89" t="s">
        <v>226</v>
      </c>
      <c r="D81" s="134" t="s">
        <v>227</v>
      </c>
      <c r="E81" s="82"/>
      <c r="F81" s="45"/>
      <c r="G81" s="82"/>
      <c r="H81" s="5"/>
    </row>
    <row r="82" spans="1:9" ht="175.5" x14ac:dyDescent="0.25">
      <c r="A82" s="122"/>
      <c r="B82" s="85" t="s">
        <v>228</v>
      </c>
      <c r="C82" s="21" t="s">
        <v>229</v>
      </c>
      <c r="D82" s="134"/>
      <c r="E82" s="82"/>
      <c r="F82" s="45"/>
      <c r="G82" s="82"/>
      <c r="H82" s="5"/>
    </row>
    <row r="83" spans="1:9" x14ac:dyDescent="0.25">
      <c r="A83" s="122" t="s">
        <v>230</v>
      </c>
      <c r="B83" s="85" t="s">
        <v>231</v>
      </c>
      <c r="C83" s="90"/>
      <c r="D83" s="115" t="s">
        <v>232</v>
      </c>
      <c r="E83" s="83"/>
      <c r="F83" s="83"/>
      <c r="G83" s="83"/>
      <c r="H83" s="54"/>
    </row>
    <row r="84" spans="1:9" ht="27" x14ac:dyDescent="0.25">
      <c r="A84" s="122"/>
      <c r="B84" s="85" t="s">
        <v>233</v>
      </c>
      <c r="C84" s="90"/>
      <c r="D84" s="115"/>
      <c r="E84" s="83"/>
      <c r="F84" s="83"/>
      <c r="G84" s="55">
        <f t="shared" ref="G84:G92" si="6">F84-E84</f>
        <v>0</v>
      </c>
      <c r="H84" s="54"/>
    </row>
    <row r="85" spans="1:9" ht="105.75" customHeight="1" x14ac:dyDescent="0.25">
      <c r="A85" s="122"/>
      <c r="B85" s="135" t="s">
        <v>234</v>
      </c>
      <c r="C85" s="89" t="s">
        <v>235</v>
      </c>
      <c r="D85" s="115"/>
      <c r="E85" s="56">
        <v>32795.599999999999</v>
      </c>
      <c r="F85" s="55">
        <v>33104.660000000003</v>
      </c>
      <c r="G85" s="55">
        <f t="shared" si="6"/>
        <v>309.06000000000495</v>
      </c>
      <c r="H85" s="133" t="s">
        <v>236</v>
      </c>
      <c r="I85" s="57"/>
    </row>
    <row r="86" spans="1:9" ht="87.75" customHeight="1" x14ac:dyDescent="0.25">
      <c r="A86" s="122"/>
      <c r="B86" s="135"/>
      <c r="C86" s="58" t="s">
        <v>237</v>
      </c>
      <c r="D86" s="115"/>
      <c r="E86" s="56">
        <v>34559.129999999997</v>
      </c>
      <c r="F86" s="55">
        <v>37545.410000000003</v>
      </c>
      <c r="G86" s="55">
        <f t="shared" si="6"/>
        <v>2986.2800000000061</v>
      </c>
      <c r="H86" s="133"/>
      <c r="I86" s="57"/>
    </row>
    <row r="87" spans="1:9" ht="81" x14ac:dyDescent="0.25">
      <c r="A87" s="122"/>
      <c r="B87" s="135"/>
      <c r="C87" s="89" t="s">
        <v>238</v>
      </c>
      <c r="D87" s="115"/>
      <c r="E87" s="55">
        <v>31806.33</v>
      </c>
      <c r="F87" s="55">
        <v>33067.519999999997</v>
      </c>
      <c r="G87" s="55">
        <f>F87-E87</f>
        <v>1261.1899999999951</v>
      </c>
      <c r="H87" s="133" t="s">
        <v>239</v>
      </c>
      <c r="I87" s="57"/>
    </row>
    <row r="88" spans="1:9" ht="40.5" x14ac:dyDescent="0.25">
      <c r="A88" s="122"/>
      <c r="B88" s="135"/>
      <c r="C88" s="89" t="s">
        <v>240</v>
      </c>
      <c r="D88" s="115"/>
      <c r="E88" s="55">
        <v>36538.54</v>
      </c>
      <c r="F88" s="55">
        <v>37993.56</v>
      </c>
      <c r="G88" s="55">
        <f>F88-E88</f>
        <v>1455.0199999999968</v>
      </c>
      <c r="H88" s="133"/>
      <c r="I88" s="57"/>
    </row>
    <row r="89" spans="1:9" ht="40.5" x14ac:dyDescent="0.25">
      <c r="A89" s="122"/>
      <c r="B89" s="135"/>
      <c r="C89" s="89" t="s">
        <v>241</v>
      </c>
      <c r="D89" s="115"/>
      <c r="E89" s="55">
        <v>37562.160000000003</v>
      </c>
      <c r="F89" s="55">
        <v>41034.71</v>
      </c>
      <c r="G89" s="55">
        <f>F89-E89</f>
        <v>3472.5499999999956</v>
      </c>
      <c r="H89" s="133"/>
      <c r="I89" s="57"/>
    </row>
    <row r="90" spans="1:9" ht="72.75" customHeight="1" x14ac:dyDescent="0.25">
      <c r="A90" s="122"/>
      <c r="B90" s="135"/>
      <c r="C90" s="89" t="s">
        <v>242</v>
      </c>
      <c r="D90" s="115"/>
      <c r="E90" s="55">
        <v>14710.8</v>
      </c>
      <c r="F90" s="55">
        <v>14710.8</v>
      </c>
      <c r="G90" s="55">
        <f>F90-E90</f>
        <v>0</v>
      </c>
      <c r="H90" s="133"/>
      <c r="I90" s="57"/>
    </row>
    <row r="91" spans="1:9" ht="191.25" customHeight="1" x14ac:dyDescent="0.25">
      <c r="A91" s="122"/>
      <c r="B91" s="135"/>
      <c r="C91" s="89" t="s">
        <v>243</v>
      </c>
      <c r="D91" s="115"/>
      <c r="E91" s="59">
        <v>33631.5</v>
      </c>
      <c r="F91" s="59">
        <v>40300.6</v>
      </c>
      <c r="G91" s="55">
        <f t="shared" si="6"/>
        <v>6669.0999999999985</v>
      </c>
      <c r="H91" s="92" t="s">
        <v>244</v>
      </c>
      <c r="I91" s="57"/>
    </row>
    <row r="92" spans="1:9" ht="27" x14ac:dyDescent="0.25">
      <c r="A92" s="122"/>
      <c r="B92" s="135"/>
      <c r="C92" s="89" t="s">
        <v>245</v>
      </c>
      <c r="D92" s="115"/>
      <c r="E92" s="56">
        <v>32795.599999999999</v>
      </c>
      <c r="F92" s="59">
        <v>34487.800000000003</v>
      </c>
      <c r="G92" s="55">
        <f t="shared" si="6"/>
        <v>1692.2000000000044</v>
      </c>
      <c r="H92" s="92"/>
      <c r="I92" s="57"/>
    </row>
    <row r="93" spans="1:9" x14ac:dyDescent="0.25">
      <c r="A93" s="122"/>
      <c r="B93" s="135"/>
      <c r="C93" s="60" t="s">
        <v>246</v>
      </c>
      <c r="D93" s="115"/>
      <c r="E93" s="61"/>
      <c r="F93" s="83"/>
      <c r="G93" s="83"/>
      <c r="H93" s="133" t="s">
        <v>247</v>
      </c>
    </row>
    <row r="94" spans="1:9" ht="40.5" x14ac:dyDescent="0.25">
      <c r="A94" s="122"/>
      <c r="B94" s="135"/>
      <c r="C94" s="89" t="s">
        <v>248</v>
      </c>
      <c r="D94" s="115"/>
      <c r="E94" s="56">
        <v>31662.94</v>
      </c>
      <c r="F94" s="56">
        <v>33794.199999999997</v>
      </c>
      <c r="G94" s="56">
        <f>F94-E94</f>
        <v>2131.2599999999984</v>
      </c>
      <c r="H94" s="133"/>
      <c r="I94" s="57"/>
    </row>
    <row r="95" spans="1:9" ht="27" x14ac:dyDescent="0.25">
      <c r="A95" s="122"/>
      <c r="B95" s="135"/>
      <c r="C95" s="90" t="s">
        <v>249</v>
      </c>
      <c r="D95" s="115"/>
      <c r="E95" s="56">
        <v>33464.9</v>
      </c>
      <c r="F95" s="56">
        <v>35138</v>
      </c>
      <c r="G95" s="56">
        <f>F95-E95</f>
        <v>1673.0999999999985</v>
      </c>
      <c r="H95" s="133"/>
      <c r="I95" s="57"/>
    </row>
    <row r="96" spans="1:9" ht="27" x14ac:dyDescent="0.25">
      <c r="A96" s="122"/>
      <c r="B96" s="135"/>
      <c r="C96" s="90" t="s">
        <v>250</v>
      </c>
      <c r="D96" s="115"/>
      <c r="E96" s="56">
        <v>33464.9</v>
      </c>
      <c r="F96" s="56">
        <v>35295.699999999997</v>
      </c>
      <c r="G96" s="56">
        <f t="shared" ref="G96:G97" si="7">F96-E96</f>
        <v>1830.7999999999956</v>
      </c>
      <c r="H96" s="133"/>
      <c r="I96" s="57"/>
    </row>
    <row r="97" spans="1:11" ht="94.5" x14ac:dyDescent="0.25">
      <c r="A97" s="122"/>
      <c r="B97" s="135"/>
      <c r="C97" s="89" t="s">
        <v>251</v>
      </c>
      <c r="D97" s="115"/>
      <c r="E97" s="56">
        <v>33121.67</v>
      </c>
      <c r="F97" s="56">
        <v>34915.9</v>
      </c>
      <c r="G97" s="56">
        <f t="shared" si="7"/>
        <v>1794.2300000000032</v>
      </c>
      <c r="H97" s="133"/>
      <c r="I97" s="57"/>
    </row>
    <row r="98" spans="1:11" ht="244.5" customHeight="1" x14ac:dyDescent="0.25">
      <c r="A98" s="122"/>
      <c r="B98" s="85" t="s">
        <v>252</v>
      </c>
      <c r="C98" s="89" t="s">
        <v>253</v>
      </c>
      <c r="D98" s="115"/>
      <c r="E98" s="83"/>
      <c r="F98" s="83"/>
      <c r="G98" s="83"/>
      <c r="H98" s="54" t="s">
        <v>254</v>
      </c>
    </row>
    <row r="99" spans="1:11" ht="176.25" customHeight="1" x14ac:dyDescent="0.25">
      <c r="A99" s="122"/>
      <c r="B99" s="85" t="s">
        <v>255</v>
      </c>
      <c r="C99" s="89" t="s">
        <v>256</v>
      </c>
      <c r="D99" s="115"/>
      <c r="E99" s="83"/>
      <c r="F99" s="83"/>
      <c r="G99" s="83"/>
      <c r="H99" s="54" t="s">
        <v>257</v>
      </c>
    </row>
    <row r="100" spans="1:11" ht="378" customHeight="1" x14ac:dyDescent="0.25">
      <c r="A100" s="122"/>
      <c r="B100" s="122" t="s">
        <v>258</v>
      </c>
      <c r="C100" s="131" t="s">
        <v>259</v>
      </c>
      <c r="D100" s="115"/>
      <c r="E100" s="92" t="s">
        <v>260</v>
      </c>
      <c r="F100" s="92" t="s">
        <v>261</v>
      </c>
      <c r="G100" s="92" t="s">
        <v>262</v>
      </c>
      <c r="H100" s="92" t="s">
        <v>263</v>
      </c>
      <c r="I100" s="57"/>
      <c r="J100" s="62">
        <f>(61.68*6+76*1+90*2)/9</f>
        <v>69.564444444444433</v>
      </c>
      <c r="K100" s="62">
        <f>(81.59*6+95.91*1+109.91*2)/9</f>
        <v>89.474444444444444</v>
      </c>
    </row>
    <row r="101" spans="1:11" ht="136.5" customHeight="1" x14ac:dyDescent="0.25">
      <c r="A101" s="122"/>
      <c r="B101" s="122"/>
      <c r="C101" s="131"/>
      <c r="D101" s="115"/>
      <c r="E101" s="92" t="s">
        <v>264</v>
      </c>
      <c r="F101" s="92" t="s">
        <v>265</v>
      </c>
      <c r="G101" s="92" t="s">
        <v>266</v>
      </c>
      <c r="H101" s="92"/>
      <c r="I101" s="57"/>
      <c r="J101" s="62"/>
      <c r="K101" s="62"/>
    </row>
    <row r="102" spans="1:11" ht="63" customHeight="1" x14ac:dyDescent="0.25">
      <c r="A102" s="122"/>
      <c r="B102" s="122"/>
      <c r="C102" s="89" t="s">
        <v>267</v>
      </c>
      <c r="D102" s="115"/>
      <c r="E102" s="91">
        <v>202.58</v>
      </c>
      <c r="F102" s="91">
        <v>208.31</v>
      </c>
      <c r="G102" s="91">
        <f>F102-E102</f>
        <v>5.7299999999999898</v>
      </c>
      <c r="H102" s="104" t="s">
        <v>268</v>
      </c>
    </row>
    <row r="103" spans="1:11" s="49" customFormat="1" ht="93" customHeight="1" x14ac:dyDescent="0.25">
      <c r="A103" s="122" t="s">
        <v>269</v>
      </c>
      <c r="B103" s="21" t="s">
        <v>270</v>
      </c>
      <c r="C103" s="21" t="s">
        <v>271</v>
      </c>
      <c r="D103" s="101"/>
      <c r="E103" s="87">
        <f>14710.8*37.6*4*1.302/1000+28629.82*55.7*4*1.302/1000/1.245</f>
        <v>9551.4424821436151</v>
      </c>
      <c r="F103" s="87">
        <f>E103</f>
        <v>9551.4424821436151</v>
      </c>
      <c r="G103" s="63">
        <f>F103-E103</f>
        <v>0</v>
      </c>
      <c r="H103" s="64" t="s">
        <v>272</v>
      </c>
    </row>
    <row r="104" spans="1:11" s="49" customFormat="1" ht="40.5" x14ac:dyDescent="0.25">
      <c r="A104" s="122"/>
      <c r="B104" s="21" t="s">
        <v>273</v>
      </c>
      <c r="C104" s="21" t="s">
        <v>274</v>
      </c>
      <c r="D104" s="101"/>
      <c r="E104" s="63">
        <v>0</v>
      </c>
      <c r="F104" s="87">
        <v>0</v>
      </c>
      <c r="G104" s="87">
        <f>E104-F104</f>
        <v>0</v>
      </c>
      <c r="H104" s="65"/>
    </row>
    <row r="105" spans="1:11" ht="54" x14ac:dyDescent="0.25">
      <c r="A105" s="122" t="s">
        <v>275</v>
      </c>
      <c r="B105" s="85" t="s">
        <v>276</v>
      </c>
      <c r="C105" s="131" t="s">
        <v>277</v>
      </c>
      <c r="D105" s="81" t="s">
        <v>278</v>
      </c>
      <c r="E105" s="82" t="s">
        <v>16</v>
      </c>
      <c r="F105" s="83" t="s">
        <v>16</v>
      </c>
      <c r="G105" s="82"/>
      <c r="H105" s="137" t="s">
        <v>279</v>
      </c>
    </row>
    <row r="106" spans="1:11" ht="54.75" customHeight="1" x14ac:dyDescent="0.25">
      <c r="A106" s="122"/>
      <c r="B106" s="85" t="s">
        <v>280</v>
      </c>
      <c r="C106" s="136"/>
      <c r="D106" s="81" t="s">
        <v>281</v>
      </c>
      <c r="E106" s="82" t="s">
        <v>16</v>
      </c>
      <c r="F106" s="83" t="s">
        <v>16</v>
      </c>
      <c r="G106" s="82"/>
      <c r="H106" s="138"/>
    </row>
    <row r="107" spans="1:11" ht="190.5" customHeight="1" x14ac:dyDescent="0.25">
      <c r="A107" s="122" t="s">
        <v>282</v>
      </c>
      <c r="B107" s="85" t="s">
        <v>283</v>
      </c>
      <c r="C107" s="89" t="s">
        <v>284</v>
      </c>
      <c r="D107" s="134" t="s">
        <v>285</v>
      </c>
      <c r="E107" s="82" t="s">
        <v>16</v>
      </c>
      <c r="F107" s="83" t="s">
        <v>16</v>
      </c>
      <c r="G107" s="44"/>
      <c r="H107" s="5"/>
    </row>
    <row r="108" spans="1:11" ht="408.75" customHeight="1" x14ac:dyDescent="0.25">
      <c r="A108" s="122"/>
      <c r="B108" s="113" t="s">
        <v>286</v>
      </c>
      <c r="C108" s="42" t="s">
        <v>287</v>
      </c>
      <c r="D108" s="134"/>
      <c r="E108" s="139" t="s">
        <v>16</v>
      </c>
      <c r="F108" s="140" t="s">
        <v>16</v>
      </c>
      <c r="G108" s="140"/>
      <c r="H108" s="66"/>
    </row>
    <row r="109" spans="1:11" ht="241.5" customHeight="1" x14ac:dyDescent="0.25">
      <c r="A109" s="122"/>
      <c r="B109" s="113"/>
      <c r="C109" s="14" t="s">
        <v>363</v>
      </c>
      <c r="D109" s="134"/>
      <c r="E109" s="139"/>
      <c r="F109" s="140"/>
      <c r="G109" s="140"/>
      <c r="H109" s="66"/>
      <c r="I109" s="67"/>
    </row>
    <row r="110" spans="1:11" ht="121.5" x14ac:dyDescent="0.25">
      <c r="A110" s="79" t="s">
        <v>288</v>
      </c>
      <c r="B110" s="85" t="s">
        <v>289</v>
      </c>
      <c r="C110" s="89" t="s">
        <v>290</v>
      </c>
      <c r="D110" s="81" t="s">
        <v>291</v>
      </c>
      <c r="E110" s="101" t="s">
        <v>292</v>
      </c>
      <c r="F110" s="53"/>
      <c r="G110" s="44"/>
      <c r="H110" s="68" t="s">
        <v>293</v>
      </c>
    </row>
    <row r="111" spans="1:11" ht="54" x14ac:dyDescent="0.25">
      <c r="A111" s="122" t="s">
        <v>294</v>
      </c>
      <c r="B111" s="85" t="s">
        <v>295</v>
      </c>
      <c r="C111" s="20" t="s">
        <v>296</v>
      </c>
      <c r="D111" s="134" t="s">
        <v>232</v>
      </c>
      <c r="E111" s="44"/>
      <c r="F111" s="45"/>
      <c r="G111" s="44"/>
      <c r="H111" s="141" t="s">
        <v>297</v>
      </c>
    </row>
    <row r="112" spans="1:11" ht="75" customHeight="1" x14ac:dyDescent="0.25">
      <c r="A112" s="122"/>
      <c r="B112" s="85" t="s">
        <v>298</v>
      </c>
      <c r="C112" s="90" t="s">
        <v>299</v>
      </c>
      <c r="D112" s="134"/>
      <c r="E112" s="44"/>
      <c r="F112" s="45"/>
      <c r="G112" s="44"/>
      <c r="H112" s="142"/>
    </row>
    <row r="113" spans="1:10" ht="67.5" x14ac:dyDescent="0.25">
      <c r="A113" s="79" t="s">
        <v>300</v>
      </c>
      <c r="B113" s="85" t="s">
        <v>301</v>
      </c>
      <c r="C113" s="90" t="s">
        <v>302</v>
      </c>
      <c r="D113" s="81" t="s">
        <v>303</v>
      </c>
      <c r="E113" s="82" t="s">
        <v>16</v>
      </c>
      <c r="F113" s="83" t="s">
        <v>16</v>
      </c>
      <c r="G113" s="82" t="s">
        <v>16</v>
      </c>
      <c r="H113" s="5"/>
    </row>
    <row r="114" spans="1:10" ht="54" x14ac:dyDescent="0.25">
      <c r="A114" s="79" t="s">
        <v>304</v>
      </c>
      <c r="B114" s="85" t="s">
        <v>305</v>
      </c>
      <c r="C114" s="80" t="s">
        <v>306</v>
      </c>
      <c r="D114" s="81" t="s">
        <v>232</v>
      </c>
      <c r="E114" s="82" t="s">
        <v>16</v>
      </c>
      <c r="F114" s="83" t="s">
        <v>16</v>
      </c>
      <c r="G114" s="82" t="s">
        <v>16</v>
      </c>
      <c r="H114" s="5"/>
    </row>
    <row r="115" spans="1:10" ht="15" customHeight="1" x14ac:dyDescent="0.25">
      <c r="A115" s="143" t="s">
        <v>307</v>
      </c>
      <c r="B115" s="143"/>
      <c r="C115" s="143"/>
      <c r="D115" s="78"/>
      <c r="E115" s="44"/>
      <c r="F115" s="45"/>
      <c r="G115" s="44"/>
      <c r="H115" s="5"/>
    </row>
    <row r="116" spans="1:10" ht="27" x14ac:dyDescent="0.25">
      <c r="A116" s="122" t="s">
        <v>308</v>
      </c>
      <c r="B116" s="135" t="s">
        <v>309</v>
      </c>
      <c r="C116" s="89" t="s">
        <v>310</v>
      </c>
      <c r="D116" s="134" t="s">
        <v>232</v>
      </c>
      <c r="E116" s="144">
        <v>10000</v>
      </c>
      <c r="F116" s="24">
        <f>SUM(F117:F122)</f>
        <v>18523.390000000003</v>
      </c>
      <c r="G116" s="127">
        <f>SUM(F116-E116)</f>
        <v>8523.3900000000031</v>
      </c>
      <c r="H116" s="5"/>
    </row>
    <row r="117" spans="1:10" ht="241.5" customHeight="1" x14ac:dyDescent="0.25">
      <c r="A117" s="122"/>
      <c r="B117" s="135"/>
      <c r="C117" s="21" t="s">
        <v>311</v>
      </c>
      <c r="D117" s="134"/>
      <c r="E117" s="144"/>
      <c r="F117" s="87">
        <v>768.79</v>
      </c>
      <c r="G117" s="146"/>
      <c r="H117" s="42" t="s">
        <v>312</v>
      </c>
    </row>
    <row r="118" spans="1:10" ht="38.25" x14ac:dyDescent="0.25">
      <c r="A118" s="122"/>
      <c r="B118" s="135"/>
      <c r="C118" s="80" t="s">
        <v>313</v>
      </c>
      <c r="D118" s="134"/>
      <c r="E118" s="145"/>
      <c r="F118" s="87">
        <f>116.2+14.2</f>
        <v>130.4</v>
      </c>
      <c r="G118" s="146"/>
      <c r="H118" s="64" t="s">
        <v>314</v>
      </c>
    </row>
    <row r="119" spans="1:10" ht="123.75" customHeight="1" x14ac:dyDescent="0.25">
      <c r="A119" s="122"/>
      <c r="B119" s="135"/>
      <c r="C119" s="21" t="s">
        <v>315</v>
      </c>
      <c r="D119" s="134"/>
      <c r="E119" s="145"/>
      <c r="F119" s="87">
        <v>15401.5</v>
      </c>
      <c r="G119" s="146"/>
      <c r="H119" s="64" t="s">
        <v>316</v>
      </c>
    </row>
    <row r="120" spans="1:10" ht="144" customHeight="1" x14ac:dyDescent="0.25">
      <c r="A120" s="122"/>
      <c r="B120" s="135"/>
      <c r="C120" s="21" t="s">
        <v>317</v>
      </c>
      <c r="D120" s="134"/>
      <c r="E120" s="145"/>
      <c r="F120" s="87">
        <f>990.4-0.1</f>
        <v>990.3</v>
      </c>
      <c r="G120" s="146"/>
      <c r="H120" s="69" t="s">
        <v>318</v>
      </c>
      <c r="J120" s="3"/>
    </row>
    <row r="121" spans="1:10" ht="140.25" x14ac:dyDescent="0.25">
      <c r="A121" s="122"/>
      <c r="B121" s="135"/>
      <c r="C121" s="80" t="s">
        <v>319</v>
      </c>
      <c r="D121" s="134"/>
      <c r="E121" s="145"/>
      <c r="F121" s="82">
        <v>171.7</v>
      </c>
      <c r="G121" s="146"/>
      <c r="H121" s="69" t="s">
        <v>320</v>
      </c>
    </row>
    <row r="122" spans="1:10" ht="220.5" customHeight="1" x14ac:dyDescent="0.25">
      <c r="A122" s="122"/>
      <c r="B122" s="135"/>
      <c r="C122" s="80" t="s">
        <v>321</v>
      </c>
      <c r="D122" s="134"/>
      <c r="E122" s="145"/>
      <c r="F122" s="86">
        <f>1.4+951.1+108.2</f>
        <v>1060.7</v>
      </c>
      <c r="G122" s="146"/>
      <c r="H122" s="69" t="s">
        <v>322</v>
      </c>
      <c r="J122" s="57">
        <f>F122-I122</f>
        <v>1060.7</v>
      </c>
    </row>
    <row r="123" spans="1:10" ht="369.75" customHeight="1" x14ac:dyDescent="0.25">
      <c r="A123" s="122" t="s">
        <v>323</v>
      </c>
      <c r="B123" s="135" t="s">
        <v>324</v>
      </c>
      <c r="C123" s="80" t="s">
        <v>325</v>
      </c>
      <c r="D123" s="81" t="s">
        <v>232</v>
      </c>
      <c r="E123" s="82" t="s">
        <v>16</v>
      </c>
      <c r="F123" s="83" t="s">
        <v>16</v>
      </c>
      <c r="G123" s="82" t="s">
        <v>16</v>
      </c>
      <c r="H123" s="93"/>
    </row>
    <row r="124" spans="1:10" ht="232.5" customHeight="1" x14ac:dyDescent="0.25">
      <c r="A124" s="125"/>
      <c r="B124" s="147"/>
      <c r="C124" s="80" t="s">
        <v>326</v>
      </c>
      <c r="D124" s="81"/>
      <c r="E124" s="82"/>
      <c r="F124" s="83"/>
      <c r="G124" s="82"/>
      <c r="H124" s="93"/>
    </row>
    <row r="125" spans="1:10" ht="15" customHeight="1" x14ac:dyDescent="0.25">
      <c r="A125" s="148" t="s">
        <v>327</v>
      </c>
      <c r="B125" s="149"/>
      <c r="C125" s="149"/>
      <c r="D125" s="78"/>
      <c r="E125" s="44"/>
      <c r="F125" s="45"/>
      <c r="G125" s="44"/>
      <c r="H125" s="5"/>
    </row>
    <row r="126" spans="1:10" ht="81" x14ac:dyDescent="0.25">
      <c r="A126" s="79" t="s">
        <v>328</v>
      </c>
      <c r="B126" s="85" t="s">
        <v>329</v>
      </c>
      <c r="C126" s="80" t="s">
        <v>330</v>
      </c>
      <c r="D126" s="81" t="s">
        <v>331</v>
      </c>
      <c r="E126" s="82" t="s">
        <v>16</v>
      </c>
      <c r="F126" s="83" t="s">
        <v>16</v>
      </c>
      <c r="G126" s="82" t="s">
        <v>16</v>
      </c>
      <c r="H126" s="5"/>
    </row>
    <row r="127" spans="1:10" ht="15" customHeight="1" x14ac:dyDescent="0.25">
      <c r="A127" s="150" t="s">
        <v>332</v>
      </c>
      <c r="B127" s="149"/>
      <c r="C127" s="149"/>
      <c r="D127" s="149"/>
      <c r="E127" s="149"/>
      <c r="F127" s="149"/>
      <c r="G127" s="149"/>
      <c r="H127" s="149"/>
    </row>
    <row r="128" spans="1:10" ht="81" x14ac:dyDescent="0.25">
      <c r="A128" s="79" t="s">
        <v>333</v>
      </c>
      <c r="B128" s="85" t="s">
        <v>334</v>
      </c>
      <c r="C128" s="90" t="s">
        <v>335</v>
      </c>
      <c r="D128" s="81" t="s">
        <v>336</v>
      </c>
      <c r="E128" s="82" t="s">
        <v>16</v>
      </c>
      <c r="F128" s="83" t="s">
        <v>16</v>
      </c>
      <c r="G128" s="82" t="s">
        <v>16</v>
      </c>
      <c r="H128" s="54" t="s">
        <v>337</v>
      </c>
    </row>
    <row r="129" spans="1:8" s="49" customFormat="1" ht="148.5" x14ac:dyDescent="0.25">
      <c r="A129" s="122" t="s">
        <v>338</v>
      </c>
      <c r="B129" s="151" t="s">
        <v>339</v>
      </c>
      <c r="C129" s="89" t="s">
        <v>340</v>
      </c>
      <c r="D129" s="134" t="s">
        <v>341</v>
      </c>
      <c r="E129" s="152" t="s">
        <v>16</v>
      </c>
      <c r="F129" s="116" t="s">
        <v>16</v>
      </c>
      <c r="G129" s="152" t="s">
        <v>16</v>
      </c>
      <c r="H129" s="5"/>
    </row>
    <row r="130" spans="1:8" s="49" customFormat="1" ht="175.5" x14ac:dyDescent="0.25">
      <c r="A130" s="122"/>
      <c r="B130" s="147"/>
      <c r="C130" s="89" t="s">
        <v>342</v>
      </c>
      <c r="D130" s="125"/>
      <c r="E130" s="123"/>
      <c r="F130" s="153"/>
      <c r="G130" s="123"/>
      <c r="H130" s="5"/>
    </row>
    <row r="131" spans="1:8" ht="40.5" x14ac:dyDescent="0.25">
      <c r="A131" s="122"/>
      <c r="B131" s="85" t="s">
        <v>343</v>
      </c>
      <c r="C131" s="21" t="s">
        <v>344</v>
      </c>
      <c r="D131" s="81" t="s">
        <v>232</v>
      </c>
      <c r="E131" s="82" t="s">
        <v>16</v>
      </c>
      <c r="F131" s="83" t="s">
        <v>16</v>
      </c>
      <c r="G131" s="82" t="s">
        <v>16</v>
      </c>
      <c r="H131" s="5"/>
    </row>
    <row r="132" spans="1:8" s="49" customFormat="1" ht="69.75" customHeight="1" x14ac:dyDescent="0.25">
      <c r="A132" s="81" t="s">
        <v>345</v>
      </c>
      <c r="B132" s="80" t="s">
        <v>346</v>
      </c>
      <c r="C132" s="80" t="s">
        <v>347</v>
      </c>
      <c r="D132" s="101" t="s">
        <v>303</v>
      </c>
      <c r="E132" s="82" t="s">
        <v>16</v>
      </c>
      <c r="F132" s="83" t="s">
        <v>16</v>
      </c>
      <c r="G132" s="82" t="s">
        <v>16</v>
      </c>
      <c r="H132" s="5"/>
    </row>
    <row r="133" spans="1:8" ht="72.75" customHeight="1" x14ac:dyDescent="0.25">
      <c r="A133" s="79" t="s">
        <v>348</v>
      </c>
      <c r="B133" s="85" t="s">
        <v>349</v>
      </c>
      <c r="C133" s="90" t="s">
        <v>350</v>
      </c>
      <c r="D133" s="101" t="s">
        <v>351</v>
      </c>
      <c r="E133" s="82" t="s">
        <v>16</v>
      </c>
      <c r="F133" s="83" t="s">
        <v>16</v>
      </c>
      <c r="G133" s="82" t="s">
        <v>16</v>
      </c>
      <c r="H133" s="5"/>
    </row>
    <row r="134" spans="1:8" s="49" customFormat="1" ht="135" x14ac:dyDescent="0.25">
      <c r="A134" s="81" t="s">
        <v>352</v>
      </c>
      <c r="B134" s="80" t="s">
        <v>353</v>
      </c>
      <c r="C134" s="80" t="s">
        <v>354</v>
      </c>
      <c r="D134" s="88" t="s">
        <v>355</v>
      </c>
      <c r="E134" s="82" t="s">
        <v>16</v>
      </c>
      <c r="F134" s="83" t="s">
        <v>16</v>
      </c>
      <c r="G134" s="82" t="s">
        <v>16</v>
      </c>
      <c r="H134" s="5"/>
    </row>
    <row r="135" spans="1:8" ht="69.75" customHeight="1" x14ac:dyDescent="0.25">
      <c r="A135" s="79" t="s">
        <v>356</v>
      </c>
      <c r="B135" s="85" t="s">
        <v>357</v>
      </c>
      <c r="C135" s="89" t="s">
        <v>358</v>
      </c>
      <c r="D135" s="101" t="s">
        <v>303</v>
      </c>
      <c r="E135" s="82" t="s">
        <v>16</v>
      </c>
      <c r="F135" s="83" t="s">
        <v>16</v>
      </c>
      <c r="G135" s="82" t="s">
        <v>16</v>
      </c>
      <c r="H135" s="5"/>
    </row>
    <row r="136" spans="1:8" s="70" customFormat="1" ht="108" x14ac:dyDescent="0.25">
      <c r="A136" s="81" t="s">
        <v>359</v>
      </c>
      <c r="B136" s="80" t="s">
        <v>360</v>
      </c>
      <c r="C136" s="90" t="s">
        <v>361</v>
      </c>
      <c r="D136" s="88" t="s">
        <v>355</v>
      </c>
      <c r="E136" s="82" t="s">
        <v>16</v>
      </c>
      <c r="F136" s="83" t="s">
        <v>16</v>
      </c>
      <c r="G136" s="82" t="s">
        <v>16</v>
      </c>
      <c r="H136" s="5"/>
    </row>
  </sheetData>
  <mergeCells count="68">
    <mergeCell ref="A123:A124"/>
    <mergeCell ref="B123:B124"/>
    <mergeCell ref="A125:C125"/>
    <mergeCell ref="A127:H127"/>
    <mergeCell ref="A129:A131"/>
    <mergeCell ref="B129:B130"/>
    <mergeCell ref="D129:D130"/>
    <mergeCell ref="E129:E130"/>
    <mergeCell ref="F129:F130"/>
    <mergeCell ref="G129:G130"/>
    <mergeCell ref="A111:A112"/>
    <mergeCell ref="D111:D112"/>
    <mergeCell ref="H111:H112"/>
    <mergeCell ref="A115:C115"/>
    <mergeCell ref="A116:A122"/>
    <mergeCell ref="B116:B122"/>
    <mergeCell ref="D116:D122"/>
    <mergeCell ref="E116:E122"/>
    <mergeCell ref="G116:G122"/>
    <mergeCell ref="A103:A104"/>
    <mergeCell ref="A105:A106"/>
    <mergeCell ref="C105:C106"/>
    <mergeCell ref="H105:H106"/>
    <mergeCell ref="A107:A109"/>
    <mergeCell ref="D107:D109"/>
    <mergeCell ref="B108:B109"/>
    <mergeCell ref="E108:E109"/>
    <mergeCell ref="F108:F109"/>
    <mergeCell ref="G108:G109"/>
    <mergeCell ref="A81:A82"/>
    <mergeCell ref="D81:D82"/>
    <mergeCell ref="A83:A102"/>
    <mergeCell ref="D83:D102"/>
    <mergeCell ref="B85:B97"/>
    <mergeCell ref="H85:H86"/>
    <mergeCell ref="H87:H90"/>
    <mergeCell ref="H93:H97"/>
    <mergeCell ref="B100:B102"/>
    <mergeCell ref="C100:C101"/>
    <mergeCell ref="H47:H50"/>
    <mergeCell ref="A75:A76"/>
    <mergeCell ref="B75:B76"/>
    <mergeCell ref="C75:C76"/>
    <mergeCell ref="D75:D76"/>
    <mergeCell ref="E75:E76"/>
    <mergeCell ref="F75:H75"/>
    <mergeCell ref="A47:A50"/>
    <mergeCell ref="D47:D50"/>
    <mergeCell ref="E47:E50"/>
    <mergeCell ref="F47:F50"/>
    <mergeCell ref="G47:G50"/>
    <mergeCell ref="A28:A30"/>
    <mergeCell ref="D28:D30"/>
    <mergeCell ref="E28:E30"/>
    <mergeCell ref="F28:F30"/>
    <mergeCell ref="G28:G30"/>
    <mergeCell ref="A25:D25"/>
    <mergeCell ref="A2:H3"/>
    <mergeCell ref="A4:A5"/>
    <mergeCell ref="B4:B5"/>
    <mergeCell ref="C4:C5"/>
    <mergeCell ref="D4:D5"/>
    <mergeCell ref="F4:H4"/>
    <mergeCell ref="A6:C6"/>
    <mergeCell ref="E12:E20"/>
    <mergeCell ref="F12:F20"/>
    <mergeCell ref="G12:G20"/>
    <mergeCell ref="D14:D16"/>
  </mergeCells>
  <pageMargins left="0.11811023622047245" right="3.937007874015748E-2" top="0.78740157480314965" bottom="0.19685039370078741" header="0.31496062992125984" footer="0.31496062992125984"/>
  <pageSetup paperSize="9" scale="65" fitToHeight="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 2021г</vt:lpstr>
      <vt:lpstr>'за 2021г'!Заголовки_для_печати</vt:lpstr>
      <vt:lpstr>'за 2021г'!Область_печати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2022-03-17T09:33:48Z</cp:lastPrinted>
  <dcterms:created xsi:type="dcterms:W3CDTF">2022-02-14T03:49:35Z</dcterms:created>
  <dcterms:modified xsi:type="dcterms:W3CDTF">2022-03-17T09:51:41Z</dcterms:modified>
</cp:coreProperties>
</file>