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27795" windowHeight="12330"/>
  </bookViews>
  <sheets>
    <sheet name="Доходы" sheetId="1" r:id="rId1"/>
  </sheets>
  <definedNames>
    <definedName name="_xlnm.Print_Titles" localSheetId="0">Доходы!$9:$9</definedName>
    <definedName name="_xlnm.Print_Area" localSheetId="0">Доходы!$A$1:$E$220</definedName>
  </definedNames>
  <calcPr calcId="125725"/>
</workbook>
</file>

<file path=xl/calcChain.xml><?xml version="1.0" encoding="utf-8"?>
<calcChain xmlns="http://schemas.openxmlformats.org/spreadsheetml/2006/main">
  <c r="C217" i="1"/>
  <c r="E209"/>
  <c r="D209"/>
  <c r="C209"/>
  <c r="E167"/>
  <c r="E111" s="1"/>
  <c r="E219" s="1"/>
  <c r="D167"/>
  <c r="C167"/>
  <c r="E117"/>
  <c r="D117"/>
  <c r="C117"/>
  <c r="E112"/>
  <c r="D112"/>
  <c r="D111" s="1"/>
  <c r="D219" s="1"/>
  <c r="C112"/>
  <c r="C111" s="1"/>
  <c r="C219" s="1"/>
  <c r="E107"/>
  <c r="D107"/>
  <c r="C107"/>
  <c r="E78"/>
  <c r="D78"/>
  <c r="C78"/>
  <c r="E69"/>
  <c r="D69"/>
  <c r="C69"/>
  <c r="E65"/>
  <c r="D65"/>
  <c r="D60" s="1"/>
  <c r="D55" s="1"/>
  <c r="D109" s="1"/>
  <c r="D110" s="1"/>
  <c r="C65"/>
  <c r="E61"/>
  <c r="D61"/>
  <c r="C61"/>
  <c r="C60" s="1"/>
  <c r="C55" s="1"/>
  <c r="E60"/>
  <c r="E56"/>
  <c r="E55" s="1"/>
  <c r="D56"/>
  <c r="C56"/>
  <c r="E51"/>
  <c r="D51"/>
  <c r="C51"/>
  <c r="E41"/>
  <c r="D41"/>
  <c r="C41"/>
  <c r="E36"/>
  <c r="D36"/>
  <c r="C36"/>
  <c r="E33"/>
  <c r="E31" s="1"/>
  <c r="D33"/>
  <c r="C33"/>
  <c r="C31" s="1"/>
  <c r="D31"/>
  <c r="E24"/>
  <c r="E23" s="1"/>
  <c r="D24"/>
  <c r="C24"/>
  <c r="C23" s="1"/>
  <c r="D23"/>
  <c r="E18"/>
  <c r="D18"/>
  <c r="C18"/>
  <c r="E11"/>
  <c r="D11"/>
  <c r="C11"/>
  <c r="E10"/>
  <c r="E40" s="1"/>
  <c r="D10"/>
  <c r="D40" s="1"/>
  <c r="C10"/>
  <c r="C109" l="1"/>
  <c r="D220"/>
  <c r="C40"/>
  <c r="E109"/>
  <c r="E110" s="1"/>
  <c r="E220" s="1"/>
  <c r="C110" l="1"/>
  <c r="C220" s="1"/>
</calcChain>
</file>

<file path=xl/sharedStrings.xml><?xml version="1.0" encoding="utf-8"?>
<sst xmlns="http://schemas.openxmlformats.org/spreadsheetml/2006/main" count="428" uniqueCount="350">
  <si>
    <t>Миасского городского округа</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</si>
  <si>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</si>
  <si>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</si>
  <si>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</si>
  <si>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</si>
  <si>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</si>
  <si>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</si>
  <si>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</si>
  <si>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</si>
  <si>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</si>
  <si>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</si>
  <si>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</si>
  <si>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</si>
  <si>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</si>
  <si>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</si>
  <si>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</si>
  <si>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</si>
  <si>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</si>
  <si>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</si>
  <si>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</si>
  <si>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</si>
  <si>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</si>
  <si>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</si>
  <si>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</si>
  <si>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</si>
  <si>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</si>
  <si>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</si>
  <si>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</si>
  <si>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</si>
  <si>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</si>
  <si>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</si>
  <si>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</si>
  <si>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</si>
  <si>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</si>
  <si>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</si>
  <si>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</si>
  <si>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</si>
  <si>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</si>
  <si>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</si>
  <si>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</si>
  <si>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</si>
  <si>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</si>
  <si>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</si>
  <si>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</si>
  <si>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</si>
  <si>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</si>
  <si>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</si>
  <si>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</si>
  <si>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</si>
  <si>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</si>
  <si>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</si>
  <si>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</si>
  <si>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</si>
  <si>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</si>
  <si>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</si>
  <si>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</si>
  <si>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</si>
  <si>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</si>
  <si>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</si>
  <si>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</si>
  <si>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</si>
  <si>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</si>
  <si>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</si>
  <si>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</si>
  <si>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</si>
  <si>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</si>
  <si>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</si>
  <si>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</si>
  <si>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</si>
  <si>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</si>
  <si>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</si>
  <si>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</si>
  <si>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</si>
  <si>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</si>
  <si>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</si>
  <si>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</si>
  <si>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</si>
  <si>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</si>
  <si>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</si>
  <si>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</si>
  <si>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</si>
  <si>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</si>
  <si>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</si>
  <si>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</si>
  <si>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</si>
  <si>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</si>
  <si>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</si>
  <si>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</si>
  <si>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</si>
  <si>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</si>
  <si>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</si>
  <si>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</si>
  <si>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</si>
  <si>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</si>
  <si>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</si>
  <si>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</si>
  <si>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</si>
  <si>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</si>
  <si>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</si>
  <si>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</si>
  <si>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</si>
  <si>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</si>
  <si>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</si>
  <si>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</si>
  <si>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</si>
  <si>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</si>
  <si>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</si>
  <si>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</si>
  <si>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</si>
  <si>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</si>
  <si>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</si>
  <si>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</si>
  <si>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</si>
  <si>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</si>
  <si>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</si>
  <si>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</si>
  <si>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</si>
  <si>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</si>
  <si>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</si>
  <si>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</si>
  <si>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</si>
  <si>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</si>
  <si>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</si>
  <si>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</si>
  <si>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</si>
  <si>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</si>
  <si>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</si>
  <si>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</si>
  <si>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</si>
  <si>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</si>
  <si>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</si>
  <si>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</si>
  <si>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</si>
  <si>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</si>
  <si>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</si>
  <si>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</si>
  <si>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</si>
  <si>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</si>
  <si>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</si>
  <si>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</si>
  <si>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</si>
  <si>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</si>
  <si>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</si>
  <si>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</si>
  <si>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</si>
  <si>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</si>
  <si>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</si>
  <si>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</si>
  <si>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</si>
  <si>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</si>
  <si>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</si>
  <si>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</si>
  <si>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</si>
  <si>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</si>
  <si>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</si>
  <si>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</si>
  <si>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</si>
  <si>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</si>
  <si>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</si>
  <si>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</si>
  <si>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</si>
  <si>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</si>
  <si>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</si>
  <si>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</si>
  <si>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</si>
  <si>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</si>
  <si>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</si>
  <si>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</si>
  <si>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</si>
  <si>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</si>
  <si>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</si>
  <si>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</si>
  <si>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</si>
  <si>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</si>
  <si>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</si>
  <si>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</si>
  <si>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</si>
  <si>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</si>
  <si>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</si>
  <si>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</si>
  <si>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</si>
  <si>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</si>
  <si>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</si>
  <si>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</si>
  <si>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</si>
  <si>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</si>
  <si>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</si>
  <si>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</si>
  <si>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</si>
  <si>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</si>
  <si>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</si>
  <si>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</si>
  <si>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</si>
  <si>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</si>
  <si>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</si>
  <si>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</si>
  <si>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</si>
  <si>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</si>
  <si>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</si>
  <si>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</si>
  <si>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</si>
  <si>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</si>
  <si>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</si>
  <si>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</si>
  <si>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</si>
  <si>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</si>
  <si>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</si>
  <si>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</si>
  <si>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</si>
  <si>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</si>
  <si>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</si>
  <si>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</si>
  <si>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</si>
  <si>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</si>
  <si>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</si>
  <si>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</si>
  <si>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</si>
  <si>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</si>
  <si>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</si>
  <si>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</si>
  <si>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</si>
  <si>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</si>
  <si>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</si>
  <si>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</si>
  <si>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</si>
  <si>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</si>
  <si>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</si>
  <si>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</si>
  <si>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</si>
  <si>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</si>
  <si>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</si>
  <si>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</si>
  <si>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</si>
  <si>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</si>
  <si>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</si>
  <si>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</si>
  <si>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</si>
  <si>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</si>
  <si>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</si>
  <si>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</si>
  <si>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</si>
  <si>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</si>
  <si>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</si>
  <si>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</si>
  <si>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</si>
  <si>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</si>
  <si>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</si>
  <si>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</si>
  <si>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</si>
  <si>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</si>
  <si>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</si>
  <si>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</si>
  <si>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</si>
  <si>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</si>
  <si>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</si>
  <si>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</si>
  <si>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</si>
  <si>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</si>
  <si>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</si>
  <si>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</si>
  <si>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</si>
  <si>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</si>
  <si>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</si>
  <si>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</si>
  <si>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</si>
  <si>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</si>
  <si>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</si>
  <si>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</si>
  <si>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</si>
  <si>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</si>
  <si>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</si>
  <si>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</si>
  <si>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</si>
  <si>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</si>
  <si>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</si>
  <si>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</si>
  <si>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</si>
  <si>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</si>
  <si>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</si>
  <si>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</si>
  <si>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</si>
  <si>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</si>
  <si>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</si>
  <si>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</si>
  <si>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</si>
  <si>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</si>
  <si>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</si>
  <si>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</si>
  <si>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</si>
  <si>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</si>
  <si>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</si>
  <si>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</si>
  <si>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</si>
  <si>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</si>
  <si>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</si>
  <si>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</si>
  <si>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</si>
  <si>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</si>
  <si>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</si>
  <si>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</si>
  <si>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</si>
  <si>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</si>
  <si>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</si>
  <si>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</si>
  <si>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</si>
  <si>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</si>
  <si>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</si>
  <si>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</si>
  <si>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</si>
  <si>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</si>
  <si>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</si>
  <si>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</si>
  <si>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</si>
  <si>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</si>
  <si>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</si>
  <si>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</si>
  <si>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</si>
  <si>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</si>
  <si>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</si>
  <si>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</si>
  <si>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</si>
  <si>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</si>
  <si>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</si>
  <si>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</si>
  <si>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</si>
  <si>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</si>
  <si>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</si>
  <si>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</si>
  <si>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</si>
  <si>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</si>
  <si>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</si>
  <si>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</si>
  <si>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</si>
  <si>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</si>
  <si>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</si>
  <si>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</si>
  <si>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</si>
  <si>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</si>
  <si>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000 2 04 00000 00 0000 000</t>
  </si>
  <si>
    <t>Безвозмездные поступления от негосударственных организаций</t>
  </si>
  <si>
    <t>000 2 07 00000 00 0000 000</t>
  </si>
  <si>
    <t>Прочие безвозмездные поступления</t>
  </si>
  <si>
    <t>288 2 07 04020 04 0000 150</t>
  </si>
  <si>
    <t>Поступления от денежных пожертвований, предоставляемых физическими лицами получателям средств бюджетов городских округов</t>
  </si>
  <si>
    <t>000 2 00 00000 00 0000 000</t>
  </si>
  <si>
    <t>БЕЗВОЗМЕЗДНЫЕ ПОСТУПЛЕНИЯ</t>
  </si>
  <si>
    <t>ВСЕГО ДОХОДОВ</t>
  </si>
  <si>
    <t>ПРИЛОЖЕНИЕ 2</t>
  </si>
  <si>
    <t>к  Решению Собрания депутатов</t>
  </si>
  <si>
    <t>от 04.03.2022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</si>
</sst>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7">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0"/>
      <name val="Arial"/>
      <family val="2"/>
      <charset val="204"/>
    </font>
    <font>
      <sz val="11"/>
      <color indexed="8"/>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5" fillId="0" borderId="0"/>
    <xf numFmtId="166" fontId="1" fillId="0" borderId="0" applyFont="0" applyFill="0" applyBorder="0" applyAlignment="0" applyProtection="0"/>
    <xf numFmtId="0" fontId="1" fillId="0" borderId="0" applyFont="0" applyFill="0" applyBorder="0" applyAlignment="0" applyProtection="0"/>
    <xf numFmtId="166" fontId="16" fillId="0" borderId="0" applyFont="0" applyFill="0" applyBorder="0" applyAlignment="0" applyProtection="0"/>
  </cellStyleXfs>
  <cellXfs count="77">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7" fillId="2" borderId="0" xfId="1" applyFont="1" applyFill="1" applyAlignment="1">
      <alignment vertical="center" wrapText="1"/>
    </xf>
    <xf numFmtId="0" fontId="2" fillId="2" borderId="0" xfId="1" applyFont="1" applyFill="1"/>
    <xf numFmtId="0" fontId="7"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8" fillId="2" borderId="0" xfId="1" applyNumberFormat="1" applyFont="1" applyFill="1" applyBorder="1" applyAlignment="1">
      <alignment horizontal="center" wrapText="1"/>
    </xf>
    <xf numFmtId="164" fontId="8"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justify" vertical="center" wrapText="1"/>
    </xf>
    <xf numFmtId="165" fontId="8" fillId="2" borderId="2" xfId="3" applyNumberFormat="1" applyFont="1" applyFill="1" applyBorder="1" applyAlignment="1">
      <alignment horizontal="center" vertical="center" wrapText="1"/>
    </xf>
    <xf numFmtId="0" fontId="9" fillId="2" borderId="0" xfId="1" applyFont="1" applyFill="1" applyAlignment="1">
      <alignment vertical="center" wrapText="1"/>
    </xf>
    <xf numFmtId="0" fontId="2" fillId="0" borderId="3" xfId="1" applyFont="1" applyFill="1" applyBorder="1" applyAlignment="1">
      <alignment horizontal="center" vertical="center" wrapText="1"/>
    </xf>
    <xf numFmtId="0" fontId="10" fillId="0" borderId="2" xfId="1"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3" fillId="2" borderId="0" xfId="1" applyFont="1" applyFill="1" applyAlignment="1">
      <alignment vertical="center" wrapText="1"/>
    </xf>
    <xf numFmtId="3" fontId="8"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justify" vertical="center" wrapText="1"/>
    </xf>
    <xf numFmtId="0" fontId="2" fillId="0" borderId="2" xfId="2" applyFont="1" applyFill="1" applyBorder="1" applyAlignment="1">
      <alignment horizontal="justify" vertical="center" wrapText="1"/>
    </xf>
    <xf numFmtId="0" fontId="8" fillId="0" borderId="2" xfId="1" applyFont="1" applyFill="1" applyBorder="1" applyAlignment="1">
      <alignment horizontal="center" vertical="center" wrapText="1"/>
    </xf>
    <xf numFmtId="0" fontId="8" fillId="0" borderId="2" xfId="1" quotePrefix="1" applyFont="1" applyFill="1" applyBorder="1" applyAlignment="1">
      <alignment horizontal="justify" vertical="center" wrapText="1"/>
    </xf>
    <xf numFmtId="0" fontId="7" fillId="3" borderId="0" xfId="1" applyFont="1" applyFill="1" applyAlignment="1">
      <alignment vertical="center" wrapText="1"/>
    </xf>
    <xf numFmtId="0" fontId="2" fillId="2" borderId="2" xfId="1" applyFont="1" applyFill="1" applyBorder="1" applyAlignment="1">
      <alignment horizontal="justify" vertical="center" wrapText="1"/>
    </xf>
    <xf numFmtId="0" fontId="8" fillId="2" borderId="2" xfId="1" quotePrefix="1" applyFont="1" applyFill="1" applyBorder="1" applyAlignment="1">
      <alignment horizontal="justify" vertical="center" wrapText="1"/>
    </xf>
    <xf numFmtId="49" fontId="8" fillId="2" borderId="5" xfId="5" applyNumberFormat="1" applyFont="1" applyFill="1" applyBorder="1" applyAlignment="1">
      <alignment horizontal="center" vertical="center" wrapText="1"/>
    </xf>
    <xf numFmtId="49" fontId="8"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0" fontId="1" fillId="0" borderId="0" xfId="1"/>
    <xf numFmtId="3" fontId="2" fillId="2" borderId="2" xfId="1" applyNumberFormat="1" applyFont="1" applyFill="1" applyBorder="1" applyAlignment="1">
      <alignment horizontal="center" vertical="center" wrapText="1"/>
    </xf>
    <xf numFmtId="165" fontId="7" fillId="2" borderId="0" xfId="1" applyNumberFormat="1" applyFont="1" applyFill="1" applyAlignment="1">
      <alignment vertical="center" wrapText="1"/>
    </xf>
    <xf numFmtId="165" fontId="8" fillId="2" borderId="2" xfId="1" applyNumberFormat="1" applyFont="1" applyFill="1" applyBorder="1" applyAlignment="1">
      <alignment horizontal="center" vertical="center" wrapText="1"/>
    </xf>
    <xf numFmtId="165" fontId="13" fillId="0" borderId="0" xfId="1"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0" fontId="10" fillId="2" borderId="2" xfId="1" applyFont="1" applyFill="1" applyBorder="1" applyAlignment="1">
      <alignment horizontal="justify" vertical="center" wrapText="1"/>
    </xf>
    <xf numFmtId="0" fontId="10" fillId="2" borderId="2" xfId="1" applyFont="1" applyFill="1" applyBorder="1" applyAlignment="1">
      <alignment vertical="top" wrapText="1"/>
    </xf>
    <xf numFmtId="49" fontId="2" fillId="2" borderId="2" xfId="2" applyNumberFormat="1" applyFont="1" applyFill="1" applyBorder="1" applyAlignment="1">
      <alignment horizontal="center" vertical="center" wrapText="1"/>
    </xf>
    <xf numFmtId="0" fontId="14" fillId="2" borderId="0" xfId="1" applyFont="1" applyFill="1" applyAlignment="1">
      <alignment vertical="center" wrapText="1"/>
    </xf>
    <xf numFmtId="0" fontId="13" fillId="0" borderId="0" xfId="1" applyFont="1" applyFill="1" applyAlignment="1">
      <alignment vertical="center" wrapText="1"/>
    </xf>
    <xf numFmtId="165" fontId="13" fillId="0" borderId="0" xfId="1" applyNumberFormat="1" applyFont="1" applyFill="1" applyAlignment="1">
      <alignment vertical="center" wrapText="1"/>
    </xf>
    <xf numFmtId="0" fontId="14"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49" fontId="8" fillId="2" borderId="7" xfId="5" applyNumberFormat="1" applyFont="1" applyFill="1" applyBorder="1" applyAlignment="1">
      <alignment horizontal="justify" vertical="center" wrapText="1"/>
    </xf>
    <xf numFmtId="0" fontId="10" fillId="2" borderId="2" xfId="0" applyFont="1" applyFill="1" applyBorder="1" applyAlignment="1">
      <alignment horizontal="justify" vertical="center" wrapText="1" readingOrder="1"/>
    </xf>
    <xf numFmtId="49" fontId="2" fillId="2" borderId="2" xfId="1" applyNumberFormat="1" applyFont="1" applyFill="1" applyBorder="1" applyAlignment="1" applyProtection="1">
      <alignment horizontal="center" vertical="center" wrapText="1"/>
    </xf>
    <xf numFmtId="49" fontId="10" fillId="2" borderId="8" xfId="1" applyNumberFormat="1" applyFont="1" applyFill="1" applyBorder="1" applyAlignment="1" applyProtection="1">
      <alignment horizontal="justify" vertical="center" wrapText="1"/>
    </xf>
    <xf numFmtId="49" fontId="10" fillId="2" borderId="2" xfId="1" applyNumberFormat="1" applyFont="1" applyFill="1" applyBorder="1" applyAlignment="1" applyProtection="1">
      <alignment horizontal="justify" vertical="center" wrapText="1"/>
    </xf>
    <xf numFmtId="0" fontId="10"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10" fillId="2" borderId="4" xfId="1" applyFont="1" applyFill="1" applyBorder="1" applyAlignment="1">
      <alignment horizontal="justify" vertical="center" wrapText="1"/>
    </xf>
    <xf numFmtId="49" fontId="2" fillId="2" borderId="8" xfId="1" applyNumberFormat="1" applyFont="1" applyFill="1" applyBorder="1" applyAlignment="1" applyProtection="1">
      <alignment horizontal="center" vertical="center" wrapText="1"/>
    </xf>
    <xf numFmtId="0" fontId="7" fillId="2" borderId="0" xfId="1" applyFont="1" applyFill="1" applyAlignment="1">
      <alignment horizontal="center" vertical="center" wrapText="1"/>
    </xf>
    <xf numFmtId="0" fontId="10" fillId="2" borderId="2" xfId="1"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10" fillId="2" borderId="2" xfId="1" applyFont="1" applyFill="1" applyBorder="1" applyAlignment="1">
      <alignment horizontal="center" vertical="center"/>
    </xf>
    <xf numFmtId="49" fontId="8" fillId="2" borderId="2" xfId="5" applyNumberFormat="1" applyFont="1" applyFill="1" applyBorder="1" applyAlignment="1">
      <alignment horizontal="left" vertical="center" wrapText="1"/>
    </xf>
    <xf numFmtId="165" fontId="2" fillId="2" borderId="0" xfId="3" applyNumberFormat="1" applyFont="1" applyFill="1" applyBorder="1" applyAlignment="1">
      <alignment horizontal="center" vertical="center" wrapText="1"/>
    </xf>
    <xf numFmtId="2" fontId="4" fillId="2" borderId="0" xfId="1" applyNumberFormat="1" applyFont="1" applyFill="1" applyAlignment="1">
      <alignment horizontal="center" vertical="center" wrapText="1"/>
    </xf>
    <xf numFmtId="49" fontId="8" fillId="2" borderId="5" xfId="5" applyNumberFormat="1" applyFont="1" applyFill="1" applyBorder="1" applyAlignment="1">
      <alignment horizontal="left" vertical="center" wrapText="1"/>
    </xf>
    <xf numFmtId="49" fontId="8" fillId="2" borderId="6" xfId="5" applyNumberFormat="1" applyFont="1" applyFill="1" applyBorder="1" applyAlignment="1">
      <alignment horizontal="left" vertical="center" wrapText="1"/>
    </xf>
    <xf numFmtId="0" fontId="6" fillId="2" borderId="0" xfId="2" applyFont="1" applyFill="1" applyAlignment="1">
      <alignment horizontal="right" vertical="center" wrapText="1"/>
    </xf>
    <xf numFmtId="0" fontId="6" fillId="2" borderId="0" xfId="2" applyFont="1" applyFill="1" applyAlignment="1">
      <alignment horizontal="right" vertical="center"/>
    </xf>
    <xf numFmtId="164" fontId="8"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cellXfs>
  <cellStyles count="11">
    <cellStyle name="Обычный" xfId="0" builtinId="0"/>
    <cellStyle name="Обычный 2" xfId="6"/>
    <cellStyle name="Обычный 2 2" xfId="1"/>
    <cellStyle name="Обычный 2 3" xfId="2"/>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dimension ref="A1:IH336"/>
  <sheetViews>
    <sheetView tabSelected="1" zoomScaleNormal="100" workbookViewId="0">
      <selection activeCell="C11" sqref="C11"/>
    </sheetView>
  </sheetViews>
  <sheetFormatPr defaultRowHeight="18.75"/>
  <cols>
    <col min="1" max="1" width="30.140625" style="1" customWidth="1"/>
    <col min="2" max="2" width="65.7109375" style="2" customWidth="1"/>
    <col min="3" max="3" width="17.140625" style="3" customWidth="1"/>
    <col min="4" max="4" width="16.28515625" style="3" customWidth="1"/>
    <col min="5" max="5" width="15.140625" style="3" customWidth="1"/>
    <col min="6" max="6" width="10.140625" style="4" bestFit="1" customWidth="1"/>
    <col min="7" max="7" width="11" style="4" customWidth="1"/>
    <col min="8" max="254" width="9.140625" style="4"/>
    <col min="255" max="255" width="30.140625" style="4" customWidth="1"/>
    <col min="256" max="256" width="65.7109375" style="4" customWidth="1"/>
    <col min="257" max="260" width="17.140625" style="4" customWidth="1"/>
    <col min="261" max="261" width="0" style="4" hidden="1" customWidth="1"/>
    <col min="262" max="262" width="10.140625" style="4" bestFit="1" customWidth="1"/>
    <col min="263" max="263" width="11" style="4" customWidth="1"/>
    <col min="264" max="510" width="9.140625" style="4"/>
    <col min="511" max="511" width="30.140625" style="4" customWidth="1"/>
    <col min="512" max="512" width="65.7109375" style="4" customWidth="1"/>
    <col min="513" max="516" width="17.140625" style="4" customWidth="1"/>
    <col min="517" max="517" width="0" style="4" hidden="1" customWidth="1"/>
    <col min="518" max="518" width="10.140625" style="4" bestFit="1" customWidth="1"/>
    <col min="519" max="519" width="11" style="4" customWidth="1"/>
    <col min="520" max="766" width="9.140625" style="4"/>
    <col min="767" max="767" width="30.140625" style="4" customWidth="1"/>
    <col min="768" max="768" width="65.7109375" style="4" customWidth="1"/>
    <col min="769" max="772" width="17.140625" style="4" customWidth="1"/>
    <col min="773" max="773" width="0" style="4" hidden="1" customWidth="1"/>
    <col min="774" max="774" width="10.140625" style="4" bestFit="1" customWidth="1"/>
    <col min="775" max="775" width="11" style="4" customWidth="1"/>
    <col min="776" max="1022" width="9.140625" style="4"/>
    <col min="1023" max="1023" width="30.140625" style="4" customWidth="1"/>
    <col min="1024" max="1024" width="65.7109375" style="4" customWidth="1"/>
    <col min="1025" max="1028" width="17.140625" style="4" customWidth="1"/>
    <col min="1029" max="1029" width="0" style="4" hidden="1" customWidth="1"/>
    <col min="1030" max="1030" width="10.140625" style="4" bestFit="1" customWidth="1"/>
    <col min="1031" max="1031" width="11" style="4" customWidth="1"/>
    <col min="1032" max="1278" width="9.140625" style="4"/>
    <col min="1279" max="1279" width="30.140625" style="4" customWidth="1"/>
    <col min="1280" max="1280" width="65.7109375" style="4" customWidth="1"/>
    <col min="1281" max="1284" width="17.140625" style="4" customWidth="1"/>
    <col min="1285" max="1285" width="0" style="4" hidden="1" customWidth="1"/>
    <col min="1286" max="1286" width="10.140625" style="4" bestFit="1" customWidth="1"/>
    <col min="1287" max="1287" width="11" style="4" customWidth="1"/>
    <col min="1288" max="1534" width="9.140625" style="4"/>
    <col min="1535" max="1535" width="30.140625" style="4" customWidth="1"/>
    <col min="1536" max="1536" width="65.7109375" style="4" customWidth="1"/>
    <col min="1537" max="1540" width="17.140625" style="4" customWidth="1"/>
    <col min="1541" max="1541" width="0" style="4" hidden="1" customWidth="1"/>
    <col min="1542" max="1542" width="10.140625" style="4" bestFit="1" customWidth="1"/>
    <col min="1543" max="1543" width="11" style="4" customWidth="1"/>
    <col min="1544" max="1790" width="9.140625" style="4"/>
    <col min="1791" max="1791" width="30.140625" style="4" customWidth="1"/>
    <col min="1792" max="1792" width="65.7109375" style="4" customWidth="1"/>
    <col min="1793" max="1796" width="17.140625" style="4" customWidth="1"/>
    <col min="1797" max="1797" width="0" style="4" hidden="1" customWidth="1"/>
    <col min="1798" max="1798" width="10.140625" style="4" bestFit="1" customWidth="1"/>
    <col min="1799" max="1799" width="11" style="4" customWidth="1"/>
    <col min="1800" max="2046" width="9.140625" style="4"/>
    <col min="2047" max="2047" width="30.140625" style="4" customWidth="1"/>
    <col min="2048" max="2048" width="65.7109375" style="4" customWidth="1"/>
    <col min="2049" max="2052" width="17.140625" style="4" customWidth="1"/>
    <col min="2053" max="2053" width="0" style="4" hidden="1" customWidth="1"/>
    <col min="2054" max="2054" width="10.140625" style="4" bestFit="1" customWidth="1"/>
    <col min="2055" max="2055" width="11" style="4" customWidth="1"/>
    <col min="2056" max="2302" width="9.140625" style="4"/>
    <col min="2303" max="2303" width="30.140625" style="4" customWidth="1"/>
    <col min="2304" max="2304" width="65.7109375" style="4" customWidth="1"/>
    <col min="2305" max="2308" width="17.140625" style="4" customWidth="1"/>
    <col min="2309" max="2309" width="0" style="4" hidden="1" customWidth="1"/>
    <col min="2310" max="2310" width="10.140625" style="4" bestFit="1" customWidth="1"/>
    <col min="2311" max="2311" width="11" style="4" customWidth="1"/>
    <col min="2312" max="2558" width="9.140625" style="4"/>
    <col min="2559" max="2559" width="30.140625" style="4" customWidth="1"/>
    <col min="2560" max="2560" width="65.7109375" style="4" customWidth="1"/>
    <col min="2561" max="2564" width="17.140625" style="4" customWidth="1"/>
    <col min="2565" max="2565" width="0" style="4" hidden="1" customWidth="1"/>
    <col min="2566" max="2566" width="10.140625" style="4" bestFit="1" customWidth="1"/>
    <col min="2567" max="2567" width="11" style="4" customWidth="1"/>
    <col min="2568" max="2814" width="9.140625" style="4"/>
    <col min="2815" max="2815" width="30.140625" style="4" customWidth="1"/>
    <col min="2816" max="2816" width="65.7109375" style="4" customWidth="1"/>
    <col min="2817" max="2820" width="17.140625" style="4" customWidth="1"/>
    <col min="2821" max="2821" width="0" style="4" hidden="1" customWidth="1"/>
    <col min="2822" max="2822" width="10.140625" style="4" bestFit="1" customWidth="1"/>
    <col min="2823" max="2823" width="11" style="4" customWidth="1"/>
    <col min="2824" max="3070" width="9.140625" style="4"/>
    <col min="3071" max="3071" width="30.140625" style="4" customWidth="1"/>
    <col min="3072" max="3072" width="65.7109375" style="4" customWidth="1"/>
    <col min="3073" max="3076" width="17.140625" style="4" customWidth="1"/>
    <col min="3077" max="3077" width="0" style="4" hidden="1" customWidth="1"/>
    <col min="3078" max="3078" width="10.140625" style="4" bestFit="1" customWidth="1"/>
    <col min="3079" max="3079" width="11" style="4" customWidth="1"/>
    <col min="3080" max="3326" width="9.140625" style="4"/>
    <col min="3327" max="3327" width="30.140625" style="4" customWidth="1"/>
    <col min="3328" max="3328" width="65.7109375" style="4" customWidth="1"/>
    <col min="3329" max="3332" width="17.140625" style="4" customWidth="1"/>
    <col min="3333" max="3333" width="0" style="4" hidden="1" customWidth="1"/>
    <col min="3334" max="3334" width="10.140625" style="4" bestFit="1" customWidth="1"/>
    <col min="3335" max="3335" width="11" style="4" customWidth="1"/>
    <col min="3336" max="3582" width="9.140625" style="4"/>
    <col min="3583" max="3583" width="30.140625" style="4" customWidth="1"/>
    <col min="3584" max="3584" width="65.7109375" style="4" customWidth="1"/>
    <col min="3585" max="3588" width="17.140625" style="4" customWidth="1"/>
    <col min="3589" max="3589" width="0" style="4" hidden="1" customWidth="1"/>
    <col min="3590" max="3590" width="10.140625" style="4" bestFit="1" customWidth="1"/>
    <col min="3591" max="3591" width="11" style="4" customWidth="1"/>
    <col min="3592" max="3838" width="9.140625" style="4"/>
    <col min="3839" max="3839" width="30.140625" style="4" customWidth="1"/>
    <col min="3840" max="3840" width="65.7109375" style="4" customWidth="1"/>
    <col min="3841" max="3844" width="17.140625" style="4" customWidth="1"/>
    <col min="3845" max="3845" width="0" style="4" hidden="1" customWidth="1"/>
    <col min="3846" max="3846" width="10.140625" style="4" bestFit="1" customWidth="1"/>
    <col min="3847" max="3847" width="11" style="4" customWidth="1"/>
    <col min="3848" max="4094" width="9.140625" style="4"/>
    <col min="4095" max="4095" width="30.140625" style="4" customWidth="1"/>
    <col min="4096" max="4096" width="65.7109375" style="4" customWidth="1"/>
    <col min="4097" max="4100" width="17.140625" style="4" customWidth="1"/>
    <col min="4101" max="4101" width="0" style="4" hidden="1" customWidth="1"/>
    <col min="4102" max="4102" width="10.140625" style="4" bestFit="1" customWidth="1"/>
    <col min="4103" max="4103" width="11" style="4" customWidth="1"/>
    <col min="4104" max="4350" width="9.140625" style="4"/>
    <col min="4351" max="4351" width="30.140625" style="4" customWidth="1"/>
    <col min="4352" max="4352" width="65.7109375" style="4" customWidth="1"/>
    <col min="4353" max="4356" width="17.140625" style="4" customWidth="1"/>
    <col min="4357" max="4357" width="0" style="4" hidden="1" customWidth="1"/>
    <col min="4358" max="4358" width="10.140625" style="4" bestFit="1" customWidth="1"/>
    <col min="4359" max="4359" width="11" style="4" customWidth="1"/>
    <col min="4360" max="4606" width="9.140625" style="4"/>
    <col min="4607" max="4607" width="30.140625" style="4" customWidth="1"/>
    <col min="4608" max="4608" width="65.7109375" style="4" customWidth="1"/>
    <col min="4609" max="4612" width="17.140625" style="4" customWidth="1"/>
    <col min="4613" max="4613" width="0" style="4" hidden="1" customWidth="1"/>
    <col min="4614" max="4614" width="10.140625" style="4" bestFit="1" customWidth="1"/>
    <col min="4615" max="4615" width="11" style="4" customWidth="1"/>
    <col min="4616" max="4862" width="9.140625" style="4"/>
    <col min="4863" max="4863" width="30.140625" style="4" customWidth="1"/>
    <col min="4864" max="4864" width="65.7109375" style="4" customWidth="1"/>
    <col min="4865" max="4868" width="17.140625" style="4" customWidth="1"/>
    <col min="4869" max="4869" width="0" style="4" hidden="1" customWidth="1"/>
    <col min="4870" max="4870" width="10.140625" style="4" bestFit="1" customWidth="1"/>
    <col min="4871" max="4871" width="11" style="4" customWidth="1"/>
    <col min="4872" max="5118" width="9.140625" style="4"/>
    <col min="5119" max="5119" width="30.140625" style="4" customWidth="1"/>
    <col min="5120" max="5120" width="65.7109375" style="4" customWidth="1"/>
    <col min="5121" max="5124" width="17.140625" style="4" customWidth="1"/>
    <col min="5125" max="5125" width="0" style="4" hidden="1" customWidth="1"/>
    <col min="5126" max="5126" width="10.140625" style="4" bestFit="1" customWidth="1"/>
    <col min="5127" max="5127" width="11" style="4" customWidth="1"/>
    <col min="5128" max="5374" width="9.140625" style="4"/>
    <col min="5375" max="5375" width="30.140625" style="4" customWidth="1"/>
    <col min="5376" max="5376" width="65.7109375" style="4" customWidth="1"/>
    <col min="5377" max="5380" width="17.140625" style="4" customWidth="1"/>
    <col min="5381" max="5381" width="0" style="4" hidden="1" customWidth="1"/>
    <col min="5382" max="5382" width="10.140625" style="4" bestFit="1" customWidth="1"/>
    <col min="5383" max="5383" width="11" style="4" customWidth="1"/>
    <col min="5384" max="5630" width="9.140625" style="4"/>
    <col min="5631" max="5631" width="30.140625" style="4" customWidth="1"/>
    <col min="5632" max="5632" width="65.7109375" style="4" customWidth="1"/>
    <col min="5633" max="5636" width="17.140625" style="4" customWidth="1"/>
    <col min="5637" max="5637" width="0" style="4" hidden="1" customWidth="1"/>
    <col min="5638" max="5638" width="10.140625" style="4" bestFit="1" customWidth="1"/>
    <col min="5639" max="5639" width="11" style="4" customWidth="1"/>
    <col min="5640" max="5886" width="9.140625" style="4"/>
    <col min="5887" max="5887" width="30.140625" style="4" customWidth="1"/>
    <col min="5888" max="5888" width="65.7109375" style="4" customWidth="1"/>
    <col min="5889" max="5892" width="17.140625" style="4" customWidth="1"/>
    <col min="5893" max="5893" width="0" style="4" hidden="1" customWidth="1"/>
    <col min="5894" max="5894" width="10.140625" style="4" bestFit="1" customWidth="1"/>
    <col min="5895" max="5895" width="11" style="4" customWidth="1"/>
    <col min="5896" max="6142" width="9.140625" style="4"/>
    <col min="6143" max="6143" width="30.140625" style="4" customWidth="1"/>
    <col min="6144" max="6144" width="65.7109375" style="4" customWidth="1"/>
    <col min="6145" max="6148" width="17.140625" style="4" customWidth="1"/>
    <col min="6149" max="6149" width="0" style="4" hidden="1" customWidth="1"/>
    <col min="6150" max="6150" width="10.140625" style="4" bestFit="1" customWidth="1"/>
    <col min="6151" max="6151" width="11" style="4" customWidth="1"/>
    <col min="6152" max="6398" width="9.140625" style="4"/>
    <col min="6399" max="6399" width="30.140625" style="4" customWidth="1"/>
    <col min="6400" max="6400" width="65.7109375" style="4" customWidth="1"/>
    <col min="6401" max="6404" width="17.140625" style="4" customWidth="1"/>
    <col min="6405" max="6405" width="0" style="4" hidden="1" customWidth="1"/>
    <col min="6406" max="6406" width="10.140625" style="4" bestFit="1" customWidth="1"/>
    <col min="6407" max="6407" width="11" style="4" customWidth="1"/>
    <col min="6408" max="6654" width="9.140625" style="4"/>
    <col min="6655" max="6655" width="30.140625" style="4" customWidth="1"/>
    <col min="6656" max="6656" width="65.7109375" style="4" customWidth="1"/>
    <col min="6657" max="6660" width="17.140625" style="4" customWidth="1"/>
    <col min="6661" max="6661" width="0" style="4" hidden="1" customWidth="1"/>
    <col min="6662" max="6662" width="10.140625" style="4" bestFit="1" customWidth="1"/>
    <col min="6663" max="6663" width="11" style="4" customWidth="1"/>
    <col min="6664" max="6910" width="9.140625" style="4"/>
    <col min="6911" max="6911" width="30.140625" style="4" customWidth="1"/>
    <col min="6912" max="6912" width="65.7109375" style="4" customWidth="1"/>
    <col min="6913" max="6916" width="17.140625" style="4" customWidth="1"/>
    <col min="6917" max="6917" width="0" style="4" hidden="1" customWidth="1"/>
    <col min="6918" max="6918" width="10.140625" style="4" bestFit="1" customWidth="1"/>
    <col min="6919" max="6919" width="11" style="4" customWidth="1"/>
    <col min="6920" max="7166" width="9.140625" style="4"/>
    <col min="7167" max="7167" width="30.140625" style="4" customWidth="1"/>
    <col min="7168" max="7168" width="65.7109375" style="4" customWidth="1"/>
    <col min="7169" max="7172" width="17.140625" style="4" customWidth="1"/>
    <col min="7173" max="7173" width="0" style="4" hidden="1" customWidth="1"/>
    <col min="7174" max="7174" width="10.140625" style="4" bestFit="1" customWidth="1"/>
    <col min="7175" max="7175" width="11" style="4" customWidth="1"/>
    <col min="7176" max="7422" width="9.140625" style="4"/>
    <col min="7423" max="7423" width="30.140625" style="4" customWidth="1"/>
    <col min="7424" max="7424" width="65.7109375" style="4" customWidth="1"/>
    <col min="7425" max="7428" width="17.140625" style="4" customWidth="1"/>
    <col min="7429" max="7429" width="0" style="4" hidden="1" customWidth="1"/>
    <col min="7430" max="7430" width="10.140625" style="4" bestFit="1" customWidth="1"/>
    <col min="7431" max="7431" width="11" style="4" customWidth="1"/>
    <col min="7432" max="7678" width="9.140625" style="4"/>
    <col min="7679" max="7679" width="30.140625" style="4" customWidth="1"/>
    <col min="7680" max="7680" width="65.7109375" style="4" customWidth="1"/>
    <col min="7681" max="7684" width="17.140625" style="4" customWidth="1"/>
    <col min="7685" max="7685" width="0" style="4" hidden="1" customWidth="1"/>
    <col min="7686" max="7686" width="10.140625" style="4" bestFit="1" customWidth="1"/>
    <col min="7687" max="7687" width="11" style="4" customWidth="1"/>
    <col min="7688" max="7934" width="9.140625" style="4"/>
    <col min="7935" max="7935" width="30.140625" style="4" customWidth="1"/>
    <col min="7936" max="7936" width="65.7109375" style="4" customWidth="1"/>
    <col min="7937" max="7940" width="17.140625" style="4" customWidth="1"/>
    <col min="7941" max="7941" width="0" style="4" hidden="1" customWidth="1"/>
    <col min="7942" max="7942" width="10.140625" style="4" bestFit="1" customWidth="1"/>
    <col min="7943" max="7943" width="11" style="4" customWidth="1"/>
    <col min="7944" max="8190" width="9.140625" style="4"/>
    <col min="8191" max="8191" width="30.140625" style="4" customWidth="1"/>
    <col min="8192" max="8192" width="65.7109375" style="4" customWidth="1"/>
    <col min="8193" max="8196" width="17.140625" style="4" customWidth="1"/>
    <col min="8197" max="8197" width="0" style="4" hidden="1" customWidth="1"/>
    <col min="8198" max="8198" width="10.140625" style="4" bestFit="1" customWidth="1"/>
    <col min="8199" max="8199" width="11" style="4" customWidth="1"/>
    <col min="8200" max="8446" width="9.140625" style="4"/>
    <col min="8447" max="8447" width="30.140625" style="4" customWidth="1"/>
    <col min="8448" max="8448" width="65.7109375" style="4" customWidth="1"/>
    <col min="8449" max="8452" width="17.140625" style="4" customWidth="1"/>
    <col min="8453" max="8453" width="0" style="4" hidden="1" customWidth="1"/>
    <col min="8454" max="8454" width="10.140625" style="4" bestFit="1" customWidth="1"/>
    <col min="8455" max="8455" width="11" style="4" customWidth="1"/>
    <col min="8456" max="8702" width="9.140625" style="4"/>
    <col min="8703" max="8703" width="30.140625" style="4" customWidth="1"/>
    <col min="8704" max="8704" width="65.7109375" style="4" customWidth="1"/>
    <col min="8705" max="8708" width="17.140625" style="4" customWidth="1"/>
    <col min="8709" max="8709" width="0" style="4" hidden="1" customWidth="1"/>
    <col min="8710" max="8710" width="10.140625" style="4" bestFit="1" customWidth="1"/>
    <col min="8711" max="8711" width="11" style="4" customWidth="1"/>
    <col min="8712" max="8958" width="9.140625" style="4"/>
    <col min="8959" max="8959" width="30.140625" style="4" customWidth="1"/>
    <col min="8960" max="8960" width="65.7109375" style="4" customWidth="1"/>
    <col min="8961" max="8964" width="17.140625" style="4" customWidth="1"/>
    <col min="8965" max="8965" width="0" style="4" hidden="1" customWidth="1"/>
    <col min="8966" max="8966" width="10.140625" style="4" bestFit="1" customWidth="1"/>
    <col min="8967" max="8967" width="11" style="4" customWidth="1"/>
    <col min="8968" max="9214" width="9.140625" style="4"/>
    <col min="9215" max="9215" width="30.140625" style="4" customWidth="1"/>
    <col min="9216" max="9216" width="65.7109375" style="4" customWidth="1"/>
    <col min="9217" max="9220" width="17.140625" style="4" customWidth="1"/>
    <col min="9221" max="9221" width="0" style="4" hidden="1" customWidth="1"/>
    <col min="9222" max="9222" width="10.140625" style="4" bestFit="1" customWidth="1"/>
    <col min="9223" max="9223" width="11" style="4" customWidth="1"/>
    <col min="9224" max="9470" width="9.140625" style="4"/>
    <col min="9471" max="9471" width="30.140625" style="4" customWidth="1"/>
    <col min="9472" max="9472" width="65.7109375" style="4" customWidth="1"/>
    <col min="9473" max="9476" width="17.140625" style="4" customWidth="1"/>
    <col min="9477" max="9477" width="0" style="4" hidden="1" customWidth="1"/>
    <col min="9478" max="9478" width="10.140625" style="4" bestFit="1" customWidth="1"/>
    <col min="9479" max="9479" width="11" style="4" customWidth="1"/>
    <col min="9480" max="9726" width="9.140625" style="4"/>
    <col min="9727" max="9727" width="30.140625" style="4" customWidth="1"/>
    <col min="9728" max="9728" width="65.7109375" style="4" customWidth="1"/>
    <col min="9729" max="9732" width="17.140625" style="4" customWidth="1"/>
    <col min="9733" max="9733" width="0" style="4" hidden="1" customWidth="1"/>
    <col min="9734" max="9734" width="10.140625" style="4" bestFit="1" customWidth="1"/>
    <col min="9735" max="9735" width="11" style="4" customWidth="1"/>
    <col min="9736" max="9982" width="9.140625" style="4"/>
    <col min="9983" max="9983" width="30.140625" style="4" customWidth="1"/>
    <col min="9984" max="9984" width="65.7109375" style="4" customWidth="1"/>
    <col min="9985" max="9988" width="17.140625" style="4" customWidth="1"/>
    <col min="9989" max="9989" width="0" style="4" hidden="1" customWidth="1"/>
    <col min="9990" max="9990" width="10.140625" style="4" bestFit="1" customWidth="1"/>
    <col min="9991" max="9991" width="11" style="4" customWidth="1"/>
    <col min="9992" max="10238" width="9.140625" style="4"/>
    <col min="10239" max="10239" width="30.140625" style="4" customWidth="1"/>
    <col min="10240" max="10240" width="65.7109375" style="4" customWidth="1"/>
    <col min="10241" max="10244" width="17.140625" style="4" customWidth="1"/>
    <col min="10245" max="10245" width="0" style="4" hidden="1" customWidth="1"/>
    <col min="10246" max="10246" width="10.140625" style="4" bestFit="1" customWidth="1"/>
    <col min="10247" max="10247" width="11" style="4" customWidth="1"/>
    <col min="10248" max="10494" width="9.140625" style="4"/>
    <col min="10495" max="10495" width="30.140625" style="4" customWidth="1"/>
    <col min="10496" max="10496" width="65.7109375" style="4" customWidth="1"/>
    <col min="10497" max="10500" width="17.140625" style="4" customWidth="1"/>
    <col min="10501" max="10501" width="0" style="4" hidden="1" customWidth="1"/>
    <col min="10502" max="10502" width="10.140625" style="4" bestFit="1" customWidth="1"/>
    <col min="10503" max="10503" width="11" style="4" customWidth="1"/>
    <col min="10504" max="10750" width="9.140625" style="4"/>
    <col min="10751" max="10751" width="30.140625" style="4" customWidth="1"/>
    <col min="10752" max="10752" width="65.7109375" style="4" customWidth="1"/>
    <col min="10753" max="10756" width="17.140625" style="4" customWidth="1"/>
    <col min="10757" max="10757" width="0" style="4" hidden="1" customWidth="1"/>
    <col min="10758" max="10758" width="10.140625" style="4" bestFit="1" customWidth="1"/>
    <col min="10759" max="10759" width="11" style="4" customWidth="1"/>
    <col min="10760" max="11006" width="9.140625" style="4"/>
    <col min="11007" max="11007" width="30.140625" style="4" customWidth="1"/>
    <col min="11008" max="11008" width="65.7109375" style="4" customWidth="1"/>
    <col min="11009" max="11012" width="17.140625" style="4" customWidth="1"/>
    <col min="11013" max="11013" width="0" style="4" hidden="1" customWidth="1"/>
    <col min="11014" max="11014" width="10.140625" style="4" bestFit="1" customWidth="1"/>
    <col min="11015" max="11015" width="11" style="4" customWidth="1"/>
    <col min="11016" max="11262" width="9.140625" style="4"/>
    <col min="11263" max="11263" width="30.140625" style="4" customWidth="1"/>
    <col min="11264" max="11264" width="65.7109375" style="4" customWidth="1"/>
    <col min="11265" max="11268" width="17.140625" style="4" customWidth="1"/>
    <col min="11269" max="11269" width="0" style="4" hidden="1" customWidth="1"/>
    <col min="11270" max="11270" width="10.140625" style="4" bestFit="1" customWidth="1"/>
    <col min="11271" max="11271" width="11" style="4" customWidth="1"/>
    <col min="11272" max="11518" width="9.140625" style="4"/>
    <col min="11519" max="11519" width="30.140625" style="4" customWidth="1"/>
    <col min="11520" max="11520" width="65.7109375" style="4" customWidth="1"/>
    <col min="11521" max="11524" width="17.140625" style="4" customWidth="1"/>
    <col min="11525" max="11525" width="0" style="4" hidden="1" customWidth="1"/>
    <col min="11526" max="11526" width="10.140625" style="4" bestFit="1" customWidth="1"/>
    <col min="11527" max="11527" width="11" style="4" customWidth="1"/>
    <col min="11528" max="11774" width="9.140625" style="4"/>
    <col min="11775" max="11775" width="30.140625" style="4" customWidth="1"/>
    <col min="11776" max="11776" width="65.7109375" style="4" customWidth="1"/>
    <col min="11777" max="11780" width="17.140625" style="4" customWidth="1"/>
    <col min="11781" max="11781" width="0" style="4" hidden="1" customWidth="1"/>
    <col min="11782" max="11782" width="10.140625" style="4" bestFit="1" customWidth="1"/>
    <col min="11783" max="11783" width="11" style="4" customWidth="1"/>
    <col min="11784" max="12030" width="9.140625" style="4"/>
    <col min="12031" max="12031" width="30.140625" style="4" customWidth="1"/>
    <col min="12032" max="12032" width="65.7109375" style="4" customWidth="1"/>
    <col min="12033" max="12036" width="17.140625" style="4" customWidth="1"/>
    <col min="12037" max="12037" width="0" style="4" hidden="1" customWidth="1"/>
    <col min="12038" max="12038" width="10.140625" style="4" bestFit="1" customWidth="1"/>
    <col min="12039" max="12039" width="11" style="4" customWidth="1"/>
    <col min="12040" max="12286" width="9.140625" style="4"/>
    <col min="12287" max="12287" width="30.140625" style="4" customWidth="1"/>
    <col min="12288" max="12288" width="65.7109375" style="4" customWidth="1"/>
    <col min="12289" max="12292" width="17.140625" style="4" customWidth="1"/>
    <col min="12293" max="12293" width="0" style="4" hidden="1" customWidth="1"/>
    <col min="12294" max="12294" width="10.140625" style="4" bestFit="1" customWidth="1"/>
    <col min="12295" max="12295" width="11" style="4" customWidth="1"/>
    <col min="12296" max="12542" width="9.140625" style="4"/>
    <col min="12543" max="12543" width="30.140625" style="4" customWidth="1"/>
    <col min="12544" max="12544" width="65.7109375" style="4" customWidth="1"/>
    <col min="12545" max="12548" width="17.140625" style="4" customWidth="1"/>
    <col min="12549" max="12549" width="0" style="4" hidden="1" customWidth="1"/>
    <col min="12550" max="12550" width="10.140625" style="4" bestFit="1" customWidth="1"/>
    <col min="12551" max="12551" width="11" style="4" customWidth="1"/>
    <col min="12552" max="12798" width="9.140625" style="4"/>
    <col min="12799" max="12799" width="30.140625" style="4" customWidth="1"/>
    <col min="12800" max="12800" width="65.7109375" style="4" customWidth="1"/>
    <col min="12801" max="12804" width="17.140625" style="4" customWidth="1"/>
    <col min="12805" max="12805" width="0" style="4" hidden="1" customWidth="1"/>
    <col min="12806" max="12806" width="10.140625" style="4" bestFit="1" customWidth="1"/>
    <col min="12807" max="12807" width="11" style="4" customWidth="1"/>
    <col min="12808" max="13054" width="9.140625" style="4"/>
    <col min="13055" max="13055" width="30.140625" style="4" customWidth="1"/>
    <col min="13056" max="13056" width="65.7109375" style="4" customWidth="1"/>
    <col min="13057" max="13060" width="17.140625" style="4" customWidth="1"/>
    <col min="13061" max="13061" width="0" style="4" hidden="1" customWidth="1"/>
    <col min="13062" max="13062" width="10.140625" style="4" bestFit="1" customWidth="1"/>
    <col min="13063" max="13063" width="11" style="4" customWidth="1"/>
    <col min="13064" max="13310" width="9.140625" style="4"/>
    <col min="13311" max="13311" width="30.140625" style="4" customWidth="1"/>
    <col min="13312" max="13312" width="65.7109375" style="4" customWidth="1"/>
    <col min="13313" max="13316" width="17.140625" style="4" customWidth="1"/>
    <col min="13317" max="13317" width="0" style="4" hidden="1" customWidth="1"/>
    <col min="13318" max="13318" width="10.140625" style="4" bestFit="1" customWidth="1"/>
    <col min="13319" max="13319" width="11" style="4" customWidth="1"/>
    <col min="13320" max="13566" width="9.140625" style="4"/>
    <col min="13567" max="13567" width="30.140625" style="4" customWidth="1"/>
    <col min="13568" max="13568" width="65.7109375" style="4" customWidth="1"/>
    <col min="13569" max="13572" width="17.140625" style="4" customWidth="1"/>
    <col min="13573" max="13573" width="0" style="4" hidden="1" customWidth="1"/>
    <col min="13574" max="13574" width="10.140625" style="4" bestFit="1" customWidth="1"/>
    <col min="13575" max="13575" width="11" style="4" customWidth="1"/>
    <col min="13576" max="13822" width="9.140625" style="4"/>
    <col min="13823" max="13823" width="30.140625" style="4" customWidth="1"/>
    <col min="13824" max="13824" width="65.7109375" style="4" customWidth="1"/>
    <col min="13825" max="13828" width="17.140625" style="4" customWidth="1"/>
    <col min="13829" max="13829" width="0" style="4" hidden="1" customWidth="1"/>
    <col min="13830" max="13830" width="10.140625" style="4" bestFit="1" customWidth="1"/>
    <col min="13831" max="13831" width="11" style="4" customWidth="1"/>
    <col min="13832" max="14078" width="9.140625" style="4"/>
    <col min="14079" max="14079" width="30.140625" style="4" customWidth="1"/>
    <col min="14080" max="14080" width="65.7109375" style="4" customWidth="1"/>
    <col min="14081" max="14084" width="17.140625" style="4" customWidth="1"/>
    <col min="14085" max="14085" width="0" style="4" hidden="1" customWidth="1"/>
    <col min="14086" max="14086" width="10.140625" style="4" bestFit="1" customWidth="1"/>
    <col min="14087" max="14087" width="11" style="4" customWidth="1"/>
    <col min="14088" max="14334" width="9.140625" style="4"/>
    <col min="14335" max="14335" width="30.140625" style="4" customWidth="1"/>
    <col min="14336" max="14336" width="65.7109375" style="4" customWidth="1"/>
    <col min="14337" max="14340" width="17.140625" style="4" customWidth="1"/>
    <col min="14341" max="14341" width="0" style="4" hidden="1" customWidth="1"/>
    <col min="14342" max="14342" width="10.140625" style="4" bestFit="1" customWidth="1"/>
    <col min="14343" max="14343" width="11" style="4" customWidth="1"/>
    <col min="14344" max="14590" width="9.140625" style="4"/>
    <col min="14591" max="14591" width="30.140625" style="4" customWidth="1"/>
    <col min="14592" max="14592" width="65.7109375" style="4" customWidth="1"/>
    <col min="14593" max="14596" width="17.140625" style="4" customWidth="1"/>
    <col min="14597" max="14597" width="0" style="4" hidden="1" customWidth="1"/>
    <col min="14598" max="14598" width="10.140625" style="4" bestFit="1" customWidth="1"/>
    <col min="14599" max="14599" width="11" style="4" customWidth="1"/>
    <col min="14600" max="14846" width="9.140625" style="4"/>
    <col min="14847" max="14847" width="30.140625" style="4" customWidth="1"/>
    <col min="14848" max="14848" width="65.7109375" style="4" customWidth="1"/>
    <col min="14849" max="14852" width="17.140625" style="4" customWidth="1"/>
    <col min="14853" max="14853" width="0" style="4" hidden="1" customWidth="1"/>
    <col min="14854" max="14854" width="10.140625" style="4" bestFit="1" customWidth="1"/>
    <col min="14855" max="14855" width="11" style="4" customWidth="1"/>
    <col min="14856" max="15102" width="9.140625" style="4"/>
    <col min="15103" max="15103" width="30.140625" style="4" customWidth="1"/>
    <col min="15104" max="15104" width="65.7109375" style="4" customWidth="1"/>
    <col min="15105" max="15108" width="17.140625" style="4" customWidth="1"/>
    <col min="15109" max="15109" width="0" style="4" hidden="1" customWidth="1"/>
    <col min="15110" max="15110" width="10.140625" style="4" bestFit="1" customWidth="1"/>
    <col min="15111" max="15111" width="11" style="4" customWidth="1"/>
    <col min="15112" max="15358" width="9.140625" style="4"/>
    <col min="15359" max="15359" width="30.140625" style="4" customWidth="1"/>
    <col min="15360" max="15360" width="65.7109375" style="4" customWidth="1"/>
    <col min="15361" max="15364" width="17.140625" style="4" customWidth="1"/>
    <col min="15365" max="15365" width="0" style="4" hidden="1" customWidth="1"/>
    <col min="15366" max="15366" width="10.140625" style="4" bestFit="1" customWidth="1"/>
    <col min="15367" max="15367" width="11" style="4" customWidth="1"/>
    <col min="15368" max="15614" width="9.140625" style="4"/>
    <col min="15615" max="15615" width="30.140625" style="4" customWidth="1"/>
    <col min="15616" max="15616" width="65.7109375" style="4" customWidth="1"/>
    <col min="15617" max="15620" width="17.140625" style="4" customWidth="1"/>
    <col min="15621" max="15621" width="0" style="4" hidden="1" customWidth="1"/>
    <col min="15622" max="15622" width="10.140625" style="4" bestFit="1" customWidth="1"/>
    <col min="15623" max="15623" width="11" style="4" customWidth="1"/>
    <col min="15624" max="15870" width="9.140625" style="4"/>
    <col min="15871" max="15871" width="30.140625" style="4" customWidth="1"/>
    <col min="15872" max="15872" width="65.7109375" style="4" customWidth="1"/>
    <col min="15873" max="15876" width="17.140625" style="4" customWidth="1"/>
    <col min="15877" max="15877" width="0" style="4" hidden="1" customWidth="1"/>
    <col min="15878" max="15878" width="10.140625" style="4" bestFit="1" customWidth="1"/>
    <col min="15879" max="15879" width="11" style="4" customWidth="1"/>
    <col min="15880" max="16126" width="9.140625" style="4"/>
    <col min="16127" max="16127" width="30.140625" style="4" customWidth="1"/>
    <col min="16128" max="16128" width="65.7109375" style="4" customWidth="1"/>
    <col min="16129" max="16132" width="17.140625" style="4" customWidth="1"/>
    <col min="16133" max="16133" width="0" style="4" hidden="1" customWidth="1"/>
    <col min="16134" max="16134" width="10.140625" style="4" bestFit="1" customWidth="1"/>
    <col min="16135" max="16135" width="11" style="4" customWidth="1"/>
    <col min="16136" max="16384" width="9.140625" style="4"/>
  </cols>
  <sheetData>
    <row r="1" spans="1:240">
      <c r="D1" s="72" t="s">
        <v>347</v>
      </c>
      <c r="E1" s="72"/>
    </row>
    <row r="2" spans="1:240" ht="18.75" customHeight="1">
      <c r="D2" s="72" t="s">
        <v>348</v>
      </c>
      <c r="E2" s="72"/>
    </row>
    <row r="3" spans="1:240" ht="18.75" customHeight="1">
      <c r="D3" s="72" t="s">
        <v>0</v>
      </c>
      <c r="E3" s="72"/>
    </row>
    <row r="4" spans="1:240" s="6" customFormat="1" ht="15.75">
      <c r="A4" s="1"/>
      <c r="B4" s="1"/>
      <c r="C4" s="5"/>
      <c r="D4" s="73" t="s">
        <v>349</v>
      </c>
      <c r="E4" s="73"/>
    </row>
    <row r="5" spans="1:240" ht="15.75">
      <c r="B5" s="7"/>
      <c r="C5" s="8"/>
      <c r="D5" s="8"/>
      <c r="E5" s="8"/>
    </row>
    <row r="6" spans="1:240" ht="15.75" customHeight="1">
      <c r="A6" s="74" t="s">
        <v>1</v>
      </c>
      <c r="B6" s="74"/>
      <c r="C6" s="74"/>
      <c r="D6" s="74"/>
      <c r="E6" s="74"/>
    </row>
    <row r="7" spans="1:240" ht="15.75">
      <c r="A7" s="9"/>
      <c r="B7" s="9"/>
      <c r="C7" s="9"/>
      <c r="D7" s="9"/>
      <c r="E7" s="9"/>
    </row>
    <row r="8" spans="1:240" ht="15.75">
      <c r="A8" s="10"/>
      <c r="B8" s="10"/>
      <c r="C8" s="10"/>
      <c r="D8" s="10"/>
      <c r="E8" s="11" t="s">
        <v>2</v>
      </c>
    </row>
    <row r="9" spans="1:240" ht="31.5">
      <c r="A9" s="12" t="s">
        <v>3</v>
      </c>
      <c r="B9" s="12" t="s">
        <v>4</v>
      </c>
      <c r="C9" s="12" t="s">
        <v>5</v>
      </c>
      <c r="D9" s="13" t="s">
        <v>6</v>
      </c>
      <c r="E9" s="13" t="s">
        <v>7</v>
      </c>
    </row>
    <row r="10" spans="1:240" s="17" customFormat="1" ht="15.75">
      <c r="A10" s="14" t="s">
        <v>8</v>
      </c>
      <c r="B10" s="15" t="s">
        <v>9</v>
      </c>
      <c r="C10" s="16">
        <f>SUM(C12:C17)</f>
        <v>1195199.3</v>
      </c>
      <c r="D10" s="16">
        <f>SUM(D12:D17)</f>
        <v>1272164.2</v>
      </c>
      <c r="E10" s="16">
        <f>SUM(E12:E17)</f>
        <v>1326564.1000000001</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ht="63">
      <c r="A11" s="18"/>
      <c r="B11" s="19" t="s">
        <v>10</v>
      </c>
      <c r="C11" s="20">
        <f>((C12+C13+C14+C15)*17.01514368/32.01514368)+C16+(C17*17.01514368/30.01514368)</f>
        <v>638866.9662593992</v>
      </c>
      <c r="D11" s="20">
        <f>((D12+D13+D14+D15)*17.05801761/32.05801761)+D16+(D17*17.05801761/30.05801761)</f>
        <v>680658.65959051857</v>
      </c>
      <c r="E11" s="20">
        <f>((E12+E13+E14+E15)*17.16330128/32.16330128)+E16+(E17*17.16330128/30.16330128)</f>
        <v>711730.31969583104</v>
      </c>
    </row>
    <row r="12" spans="1:240" ht="78.75">
      <c r="A12" s="75" t="s">
        <v>11</v>
      </c>
      <c r="B12" s="21" t="s">
        <v>12</v>
      </c>
      <c r="C12" s="22">
        <v>1060253.8999999999</v>
      </c>
      <c r="D12" s="23">
        <v>1134007.2</v>
      </c>
      <c r="E12" s="23">
        <v>1184998.6000000001</v>
      </c>
    </row>
    <row r="13" spans="1:240" ht="47.25">
      <c r="A13" s="76"/>
      <c r="B13" s="21" t="s">
        <v>13</v>
      </c>
      <c r="C13" s="22">
        <v>53089.9</v>
      </c>
      <c r="D13" s="23">
        <v>54171.1</v>
      </c>
      <c r="E13" s="23">
        <v>55327.199999999997</v>
      </c>
    </row>
    <row r="14" spans="1:240" ht="110.25">
      <c r="A14" s="24" t="s">
        <v>14</v>
      </c>
      <c r="B14" s="25" t="s">
        <v>15</v>
      </c>
      <c r="C14" s="22">
        <v>18507.099999999999</v>
      </c>
      <c r="D14" s="23">
        <v>18853.2</v>
      </c>
      <c r="E14" s="23">
        <v>19148.7</v>
      </c>
    </row>
    <row r="15" spans="1:240" ht="47.25">
      <c r="A15" s="24" t="s">
        <v>16</v>
      </c>
      <c r="B15" s="21" t="s">
        <v>17</v>
      </c>
      <c r="C15" s="22">
        <v>9124.5</v>
      </c>
      <c r="D15" s="23">
        <v>9341</v>
      </c>
      <c r="E15" s="23">
        <v>9647.5</v>
      </c>
    </row>
    <row r="16" spans="1:240" s="26" customFormat="1" ht="94.5">
      <c r="A16" s="24" t="s">
        <v>18</v>
      </c>
      <c r="B16" s="25" t="s">
        <v>19</v>
      </c>
      <c r="C16" s="22">
        <v>3999.1</v>
      </c>
      <c r="D16" s="23">
        <v>4085.4</v>
      </c>
      <c r="E16" s="23">
        <v>4184.6000000000004</v>
      </c>
    </row>
    <row r="17" spans="1:240" s="26" customFormat="1" ht="47.25">
      <c r="A17" s="24" t="s">
        <v>20</v>
      </c>
      <c r="B17" s="25" t="s">
        <v>21</v>
      </c>
      <c r="C17" s="22">
        <v>50224.800000000003</v>
      </c>
      <c r="D17" s="23">
        <v>51706.3</v>
      </c>
      <c r="E17" s="23">
        <v>53257.5</v>
      </c>
    </row>
    <row r="18" spans="1:240" ht="31.5">
      <c r="A18" s="27" t="s">
        <v>22</v>
      </c>
      <c r="B18" s="28" t="s">
        <v>23</v>
      </c>
      <c r="C18" s="16">
        <f>C19+C20+C21+C22</f>
        <v>28966.899999999998</v>
      </c>
      <c r="D18" s="16">
        <f>D19+D20+D21+D22</f>
        <v>28978</v>
      </c>
      <c r="E18" s="16">
        <f>E19+E20+E21+E22</f>
        <v>30506.799999999999</v>
      </c>
    </row>
    <row r="19" spans="1:240" ht="110.25">
      <c r="A19" s="24" t="s">
        <v>24</v>
      </c>
      <c r="B19" s="29" t="s">
        <v>25</v>
      </c>
      <c r="C19" s="22">
        <v>13096.9</v>
      </c>
      <c r="D19" s="22">
        <v>12964.7</v>
      </c>
      <c r="E19" s="22">
        <v>13431.7</v>
      </c>
    </row>
    <row r="20" spans="1:240" ht="126">
      <c r="A20" s="24" t="s">
        <v>26</v>
      </c>
      <c r="B20" s="29" t="s">
        <v>27</v>
      </c>
      <c r="C20" s="22">
        <v>72.5</v>
      </c>
      <c r="D20" s="22">
        <v>72.599999999999994</v>
      </c>
      <c r="E20" s="22">
        <v>77.599999999999994</v>
      </c>
    </row>
    <row r="21" spans="1:240" ht="126">
      <c r="A21" s="24" t="s">
        <v>28</v>
      </c>
      <c r="B21" s="29" t="s">
        <v>29</v>
      </c>
      <c r="C21" s="22">
        <v>17439.8</v>
      </c>
      <c r="D21" s="22">
        <v>17547.2</v>
      </c>
      <c r="E21" s="22">
        <v>18721.2</v>
      </c>
    </row>
    <row r="22" spans="1:240" s="26" customFormat="1" ht="126">
      <c r="A22" s="24" t="s">
        <v>30</v>
      </c>
      <c r="B22" s="29" t="s">
        <v>31</v>
      </c>
      <c r="C22" s="22">
        <v>-1642.3</v>
      </c>
      <c r="D22" s="22">
        <v>-1606.5</v>
      </c>
      <c r="E22" s="22">
        <v>-1723.7</v>
      </c>
    </row>
    <row r="23" spans="1:240" s="32" customFormat="1" ht="15.75">
      <c r="A23" s="30" t="s">
        <v>32</v>
      </c>
      <c r="B23" s="31" t="s">
        <v>33</v>
      </c>
      <c r="C23" s="16">
        <f>C24+C28+C29+C30</f>
        <v>369917.6</v>
      </c>
      <c r="D23" s="16">
        <f>D24+D28+D29+D30</f>
        <v>378495.3</v>
      </c>
      <c r="E23" s="16">
        <f>E24+E28+E29+E30</f>
        <v>418900.1</v>
      </c>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row>
    <row r="24" spans="1:240" s="32" customFormat="1" ht="31.5">
      <c r="A24" s="14" t="s">
        <v>34</v>
      </c>
      <c r="B24" s="15" t="s">
        <v>35</v>
      </c>
      <c r="C24" s="16">
        <f>C25+C26+C27</f>
        <v>342359.6</v>
      </c>
      <c r="D24" s="16">
        <f>D25+D26+D27</f>
        <v>349262.39999999997</v>
      </c>
      <c r="E24" s="16">
        <f>E25+E26+E27</f>
        <v>389572.5</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row>
    <row r="25" spans="1:240" s="32" customFormat="1" ht="31.5">
      <c r="A25" s="12" t="s">
        <v>36</v>
      </c>
      <c r="B25" s="33" t="s">
        <v>37</v>
      </c>
      <c r="C25" s="22">
        <v>282300</v>
      </c>
      <c r="D25" s="22">
        <v>289095.09999999998</v>
      </c>
      <c r="E25" s="22">
        <v>324514.90000000002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row>
    <row r="26" spans="1:240" ht="47.25">
      <c r="A26" s="12" t="s">
        <v>38</v>
      </c>
      <c r="B26" s="33" t="s">
        <v>39</v>
      </c>
      <c r="C26" s="22">
        <v>59.6</v>
      </c>
      <c r="D26" s="22">
        <v>67.3</v>
      </c>
      <c r="E26" s="22">
        <v>57.6</v>
      </c>
    </row>
    <row r="27" spans="1:240" ht="63">
      <c r="A27" s="12" t="s">
        <v>40</v>
      </c>
      <c r="B27" s="33" t="s">
        <v>41</v>
      </c>
      <c r="C27" s="22">
        <v>60000</v>
      </c>
      <c r="D27" s="22">
        <v>60100</v>
      </c>
      <c r="E27" s="22">
        <v>65000</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row>
    <row r="28" spans="1:240" ht="31.5">
      <c r="A28" s="12" t="s">
        <v>42</v>
      </c>
      <c r="B28" s="33" t="s">
        <v>43</v>
      </c>
      <c r="C28" s="22">
        <v>850</v>
      </c>
      <c r="D28" s="22">
        <v>200</v>
      </c>
      <c r="E28" s="22">
        <v>150</v>
      </c>
    </row>
    <row r="29" spans="1:240" s="26" customFormat="1" ht="15.75">
      <c r="A29" s="12" t="s">
        <v>44</v>
      </c>
      <c r="B29" s="33" t="s">
        <v>45</v>
      </c>
      <c r="C29" s="22">
        <v>147.6</v>
      </c>
      <c r="D29" s="22">
        <v>232.9</v>
      </c>
      <c r="E29" s="22">
        <v>327.60000000000002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row>
    <row r="30" spans="1:240" ht="31.5">
      <c r="A30" s="12" t="s">
        <v>46</v>
      </c>
      <c r="B30" s="33" t="s">
        <v>47</v>
      </c>
      <c r="C30" s="22">
        <v>26560.400000000001</v>
      </c>
      <c r="D30" s="22">
        <v>28800</v>
      </c>
      <c r="E30" s="22">
        <v>28850</v>
      </c>
    </row>
    <row r="31" spans="1:240" s="26" customFormat="1" ht="15.75">
      <c r="A31" s="14" t="s">
        <v>48</v>
      </c>
      <c r="B31" s="34" t="s">
        <v>49</v>
      </c>
      <c r="C31" s="16">
        <f>C32+C33</f>
        <v>167356.29999999999</v>
      </c>
      <c r="D31" s="16">
        <f>D32+D33</f>
        <v>167742.39999999999</v>
      </c>
      <c r="E31" s="16">
        <f>E32+E33</f>
        <v>168130.9</v>
      </c>
    </row>
    <row r="32" spans="1:240" s="26" customFormat="1" ht="47.25">
      <c r="A32" s="12" t="s">
        <v>50</v>
      </c>
      <c r="B32" s="33" t="s">
        <v>51</v>
      </c>
      <c r="C32" s="22">
        <v>64356.3</v>
      </c>
      <c r="D32" s="22">
        <v>64742.400000000001</v>
      </c>
      <c r="E32" s="22">
        <v>65130.9</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row>
    <row r="33" spans="1:240" s="26" customFormat="1" ht="15.75">
      <c r="A33" s="12" t="s">
        <v>52</v>
      </c>
      <c r="B33" s="15" t="s">
        <v>53</v>
      </c>
      <c r="C33" s="16">
        <f>C34+C35</f>
        <v>103000</v>
      </c>
      <c r="D33" s="16">
        <f>D34+D35</f>
        <v>103000</v>
      </c>
      <c r="E33" s="16">
        <f>E34+E35</f>
        <v>103000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row>
    <row r="34" spans="1:240" s="26" customFormat="1" ht="31.5">
      <c r="A34" s="12" t="s">
        <v>54</v>
      </c>
      <c r="B34" s="33" t="s">
        <v>55</v>
      </c>
      <c r="C34" s="22">
        <v>90000</v>
      </c>
      <c r="D34" s="22">
        <v>90000</v>
      </c>
      <c r="E34" s="22">
        <v>90000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row>
    <row r="35" spans="1:240" s="26" customFormat="1" ht="31.5">
      <c r="A35" s="12" t="s">
        <v>56</v>
      </c>
      <c r="B35" s="33" t="s">
        <v>57</v>
      </c>
      <c r="C35" s="22">
        <v>13000</v>
      </c>
      <c r="D35" s="22">
        <v>13000</v>
      </c>
      <c r="E35" s="22">
        <v>13000</v>
      </c>
    </row>
    <row r="36" spans="1:240" ht="15.75">
      <c r="A36" s="14" t="s">
        <v>58</v>
      </c>
      <c r="B36" s="15" t="s">
        <v>59</v>
      </c>
      <c r="C36" s="16">
        <f>SUM(C37:C39)</f>
        <v>24962.3</v>
      </c>
      <c r="D36" s="16">
        <f>SUM(D37:D39)</f>
        <v>25732.400000000001</v>
      </c>
      <c r="E36" s="16">
        <f>SUM(E37:E39)</f>
        <v>25707.4</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row>
    <row r="37" spans="1:240" ht="47.25">
      <c r="A37" s="12" t="s">
        <v>60</v>
      </c>
      <c r="B37" s="33" t="s">
        <v>61</v>
      </c>
      <c r="C37" s="22">
        <v>24776.5</v>
      </c>
      <c r="D37" s="22">
        <v>25650</v>
      </c>
      <c r="E37" s="22">
        <v>25650</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row>
    <row r="38" spans="1:240" s="32" customFormat="1" ht="31.5">
      <c r="A38" s="12" t="s">
        <v>62</v>
      </c>
      <c r="B38" s="33" t="s">
        <v>63</v>
      </c>
      <c r="C38" s="22">
        <v>165</v>
      </c>
      <c r="D38" s="22">
        <v>60</v>
      </c>
      <c r="E38" s="22">
        <v>35</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row>
    <row r="39" spans="1:240" ht="94.5">
      <c r="A39" s="12" t="s">
        <v>64</v>
      </c>
      <c r="B39" s="33" t="s">
        <v>65</v>
      </c>
      <c r="C39" s="22">
        <v>20.8</v>
      </c>
      <c r="D39" s="22">
        <v>22.4</v>
      </c>
      <c r="E39" s="22">
        <v>22.4</v>
      </c>
    </row>
    <row r="40" spans="1:240" ht="15.75">
      <c r="A40" s="35" t="s">
        <v>66</v>
      </c>
      <c r="B40" s="36"/>
      <c r="C40" s="16">
        <f>C10+C18+C23+C31+C36</f>
        <v>1786402.4</v>
      </c>
      <c r="D40" s="16">
        <f>D10+D18+D23+D31+D36</f>
        <v>1873112.2999999998</v>
      </c>
      <c r="E40" s="16">
        <f>E10+E18+E23+E31+E36</f>
        <v>1969809.2999999998</v>
      </c>
    </row>
    <row r="41" spans="1:240" s="32" customFormat="1" ht="31.5">
      <c r="A41" s="14" t="s">
        <v>67</v>
      </c>
      <c r="B41" s="34" t="s">
        <v>68</v>
      </c>
      <c r="C41" s="16">
        <f>SUM(C42:C50)</f>
        <v>79813.899999999994</v>
      </c>
      <c r="D41" s="16">
        <f>SUM(D42:D50)</f>
        <v>79657.899999999994</v>
      </c>
      <c r="E41" s="16">
        <f>SUM(E42:E50)</f>
        <v>79554.799999999988</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row>
    <row r="42" spans="1:240" s="32" customFormat="1" ht="78.75">
      <c r="A42" s="37" t="s">
        <v>69</v>
      </c>
      <c r="B42" s="38" t="s">
        <v>70</v>
      </c>
      <c r="C42" s="22">
        <v>52571.9</v>
      </c>
      <c r="D42" s="22">
        <v>52571.9</v>
      </c>
      <c r="E42" s="22">
        <v>52571.9</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row>
    <row r="43" spans="1:240" s="32" customFormat="1" ht="78.75">
      <c r="A43" s="37" t="s">
        <v>71</v>
      </c>
      <c r="B43" s="38" t="s">
        <v>72</v>
      </c>
      <c r="C43" s="22">
        <v>8257.2000000000007</v>
      </c>
      <c r="D43" s="22">
        <v>8257.2000000000007</v>
      </c>
      <c r="E43" s="22">
        <v>8257.2000000000007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row>
    <row r="44" spans="1:240" s="26" customFormat="1" ht="78.75">
      <c r="A44" s="37" t="s">
        <v>73</v>
      </c>
      <c r="B44" s="38" t="s">
        <v>74</v>
      </c>
      <c r="C44" s="22">
        <v>263.39999999999998</v>
      </c>
      <c r="D44" s="22">
        <v>263.39999999999998</v>
      </c>
      <c r="E44" s="22">
        <v>263.39999999999998</v>
      </c>
    </row>
    <row r="45" spans="1:240" s="26" customFormat="1" ht="78.75">
      <c r="A45" s="37" t="s">
        <v>75</v>
      </c>
      <c r="B45" s="38" t="s">
        <v>74</v>
      </c>
      <c r="C45" s="22">
        <v>11.2</v>
      </c>
      <c r="D45" s="22">
        <v>11.2</v>
      </c>
      <c r="E45" s="22">
        <v>11.2</v>
      </c>
    </row>
    <row r="46" spans="1:240" s="26" customFormat="1" ht="78.75">
      <c r="A46" s="37" t="s">
        <v>76</v>
      </c>
      <c r="B46" s="38" t="s">
        <v>74</v>
      </c>
      <c r="C46" s="22">
        <v>787</v>
      </c>
      <c r="D46" s="22">
        <v>787</v>
      </c>
      <c r="E46" s="22">
        <v>787</v>
      </c>
    </row>
    <row r="47" spans="1:240" s="26" customFormat="1" ht="78.75">
      <c r="A47" s="37" t="s">
        <v>77</v>
      </c>
      <c r="B47" s="38" t="s">
        <v>74</v>
      </c>
      <c r="C47" s="22">
        <v>176.2</v>
      </c>
      <c r="D47" s="22">
        <v>176.2</v>
      </c>
      <c r="E47" s="22">
        <v>176.2</v>
      </c>
    </row>
    <row r="48" spans="1:240" s="26" customFormat="1" ht="31.5">
      <c r="A48" s="37" t="s">
        <v>78</v>
      </c>
      <c r="B48" s="39" t="s">
        <v>79</v>
      </c>
      <c r="C48" s="22">
        <v>8920</v>
      </c>
      <c r="D48" s="22">
        <v>8920</v>
      </c>
      <c r="E48" s="22">
        <v>8920</v>
      </c>
    </row>
    <row r="49" spans="1:239" s="26" customFormat="1" ht="47.25">
      <c r="A49" s="37" t="s">
        <v>80</v>
      </c>
      <c r="B49" s="38" t="s">
        <v>81</v>
      </c>
      <c r="C49" s="22">
        <v>330</v>
      </c>
      <c r="D49" s="22">
        <v>330</v>
      </c>
      <c r="E49" s="22">
        <v>330</v>
      </c>
    </row>
    <row r="50" spans="1:239" s="26" customFormat="1" ht="78.75">
      <c r="A50" s="37" t="s">
        <v>82</v>
      </c>
      <c r="B50" s="33" t="s">
        <v>83</v>
      </c>
      <c r="C50" s="22">
        <v>8497</v>
      </c>
      <c r="D50" s="22">
        <v>8341</v>
      </c>
      <c r="E50" s="22">
        <v>8237.9</v>
      </c>
    </row>
    <row r="51" spans="1:239" s="26" customFormat="1" ht="15.75">
      <c r="A51" s="14" t="s">
        <v>84</v>
      </c>
      <c r="B51" s="15" t="s">
        <v>85</v>
      </c>
      <c r="C51" s="16">
        <f>SUM(C52:C54)</f>
        <v>3468.4</v>
      </c>
      <c r="D51" s="16">
        <f>SUM(D52:D54)</f>
        <v>3607.1</v>
      </c>
      <c r="E51" s="16">
        <f>SUM(E52:E54)</f>
        <v>3751.4</v>
      </c>
    </row>
    <row r="52" spans="1:239" s="40" customFormat="1" ht="63">
      <c r="A52" s="12" t="s">
        <v>86</v>
      </c>
      <c r="B52" s="33" t="s">
        <v>87</v>
      </c>
      <c r="C52" s="22">
        <v>1702.7</v>
      </c>
      <c r="D52" s="22">
        <v>1770.8</v>
      </c>
      <c r="E52" s="22">
        <v>1841.7</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row>
    <row r="53" spans="1:239" s="40" customFormat="1" ht="63">
      <c r="A53" s="12" t="s">
        <v>88</v>
      </c>
      <c r="B53" s="33" t="s">
        <v>89</v>
      </c>
      <c r="C53" s="22">
        <v>598.29999999999995</v>
      </c>
      <c r="D53" s="22">
        <v>622.20000000000005</v>
      </c>
      <c r="E53" s="22">
        <v>647.1</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row>
    <row r="54" spans="1:239" s="40" customFormat="1" ht="63">
      <c r="A54" s="12" t="s">
        <v>90</v>
      </c>
      <c r="B54" s="33" t="s">
        <v>91</v>
      </c>
      <c r="C54" s="22">
        <v>1167.4000000000001</v>
      </c>
      <c r="D54" s="22">
        <v>1214.0999999999999</v>
      </c>
      <c r="E54" s="22">
        <v>1262.5999999999999</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row>
    <row r="55" spans="1:239" s="40" customFormat="1" ht="31.5">
      <c r="A55" s="14" t="s">
        <v>92</v>
      </c>
      <c r="B55" s="15" t="s">
        <v>93</v>
      </c>
      <c r="C55" s="16">
        <f>C56+C60</f>
        <v>11769.8</v>
      </c>
      <c r="D55" s="16">
        <f>D56+D60</f>
        <v>10829.300000000001</v>
      </c>
      <c r="E55" s="16">
        <f>E56+E60</f>
        <v>10875.800000000001</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row>
    <row r="56" spans="1:239" s="40" customFormat="1" ht="31.5">
      <c r="A56" s="12" t="s">
        <v>94</v>
      </c>
      <c r="B56" s="33" t="s">
        <v>95</v>
      </c>
      <c r="C56" s="16">
        <f>SUM(C57:C59)</f>
        <v>9979.5</v>
      </c>
      <c r="D56" s="16">
        <f>SUM(D57:D59)</f>
        <v>9158.7000000000007</v>
      </c>
      <c r="E56" s="16">
        <f>SUM(E57:E59)</f>
        <v>9158.7000000000007</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row>
    <row r="57" spans="1:239" s="40" customFormat="1" ht="31.5">
      <c r="A57" s="12" t="s">
        <v>96</v>
      </c>
      <c r="B57" s="33" t="s">
        <v>95</v>
      </c>
      <c r="C57" s="22">
        <v>820.8</v>
      </c>
      <c r="D57" s="22">
        <v>0</v>
      </c>
      <c r="E57" s="22">
        <v>0</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row>
    <row r="58" spans="1:239" s="40" customFormat="1" ht="63">
      <c r="A58" s="12" t="s">
        <v>97</v>
      </c>
      <c r="B58" s="33" t="s">
        <v>98</v>
      </c>
      <c r="C58" s="22">
        <v>8200</v>
      </c>
      <c r="D58" s="22">
        <v>8200</v>
      </c>
      <c r="E58" s="22">
        <v>8200</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row>
    <row r="59" spans="1:239" s="40" customFormat="1" ht="31.5">
      <c r="A59" s="12" t="s">
        <v>99</v>
      </c>
      <c r="B59" s="33" t="s">
        <v>95</v>
      </c>
      <c r="C59" s="22">
        <v>958.7</v>
      </c>
      <c r="D59" s="22">
        <v>958.7</v>
      </c>
      <c r="E59" s="22">
        <v>958.7</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row>
    <row r="60" spans="1:239" s="40" customFormat="1" ht="15.75">
      <c r="A60" s="14" t="s">
        <v>100</v>
      </c>
      <c r="B60" s="15" t="s">
        <v>101</v>
      </c>
      <c r="C60" s="16">
        <f>C61+C65</f>
        <v>1790.3</v>
      </c>
      <c r="D60" s="16">
        <f>D61+D65</f>
        <v>1670.6</v>
      </c>
      <c r="E60" s="16">
        <f>E61+E65</f>
        <v>1717.1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row>
    <row r="61" spans="1:239" ht="47.25">
      <c r="A61" s="12" t="s">
        <v>102</v>
      </c>
      <c r="B61" s="33" t="s">
        <v>103</v>
      </c>
      <c r="C61" s="22">
        <f>SUM(C62:C64)</f>
        <v>1074.5</v>
      </c>
      <c r="D61" s="22">
        <f>SUM(D62:D64)</f>
        <v>954.8</v>
      </c>
      <c r="E61" s="22">
        <f>SUM(E62:E64)</f>
        <v>1001.3000000000001</v>
      </c>
    </row>
    <row r="62" spans="1:239" ht="47.25">
      <c r="A62" s="12" t="s">
        <v>104</v>
      </c>
      <c r="B62" s="33" t="s">
        <v>103</v>
      </c>
      <c r="C62" s="22">
        <v>120.5</v>
      </c>
      <c r="D62" s="22">
        <v>128.4</v>
      </c>
      <c r="E62" s="22">
        <v>130.80000000000001</v>
      </c>
    </row>
    <row r="63" spans="1:239" ht="47.25">
      <c r="A63" s="12" t="s">
        <v>105</v>
      </c>
      <c r="B63" s="33" t="s">
        <v>103</v>
      </c>
      <c r="C63" s="22">
        <v>18.899999999999999</v>
      </c>
      <c r="D63" s="22">
        <v>18.899999999999999</v>
      </c>
      <c r="E63" s="22">
        <v>18.899999999999999</v>
      </c>
    </row>
    <row r="64" spans="1:239" ht="47.25">
      <c r="A64" s="12" t="s">
        <v>106</v>
      </c>
      <c r="B64" s="33" t="s">
        <v>103</v>
      </c>
      <c r="C64" s="22">
        <v>935.1</v>
      </c>
      <c r="D64" s="22">
        <v>807.5</v>
      </c>
      <c r="E64" s="22">
        <v>851.6</v>
      </c>
    </row>
    <row r="65" spans="1:7" ht="31.5">
      <c r="A65" s="12" t="s">
        <v>107</v>
      </c>
      <c r="B65" s="33" t="s">
        <v>108</v>
      </c>
      <c r="C65" s="22">
        <f>C66+C67+C68</f>
        <v>715.8</v>
      </c>
      <c r="D65" s="22">
        <f>D66+D67+D68</f>
        <v>715.8</v>
      </c>
      <c r="E65" s="22">
        <f>E66+E67+E68</f>
        <v>715.8</v>
      </c>
    </row>
    <row r="66" spans="1:7" ht="31.5">
      <c r="A66" s="12" t="s">
        <v>109</v>
      </c>
      <c r="B66" s="33" t="s">
        <v>108</v>
      </c>
      <c r="C66" s="22">
        <v>451.1</v>
      </c>
      <c r="D66" s="22">
        <v>451.1</v>
      </c>
      <c r="E66" s="22">
        <v>451.1</v>
      </c>
    </row>
    <row r="67" spans="1:7" ht="31.5">
      <c r="A67" s="12" t="s">
        <v>110</v>
      </c>
      <c r="B67" s="33" t="s">
        <v>108</v>
      </c>
      <c r="C67" s="22">
        <v>0</v>
      </c>
      <c r="D67" s="22">
        <v>0</v>
      </c>
      <c r="E67" s="22">
        <v>0</v>
      </c>
    </row>
    <row r="68" spans="1:7" ht="31.5">
      <c r="A68" s="12" t="s">
        <v>111</v>
      </c>
      <c r="B68" s="33" t="s">
        <v>108</v>
      </c>
      <c r="C68" s="22">
        <v>264.7</v>
      </c>
      <c r="D68" s="22">
        <v>264.7</v>
      </c>
      <c r="E68" s="22">
        <v>264.7</v>
      </c>
    </row>
    <row r="69" spans="1:7" ht="31.5">
      <c r="A69" s="14" t="s">
        <v>112</v>
      </c>
      <c r="B69" s="15" t="s">
        <v>113</v>
      </c>
      <c r="C69" s="16">
        <f>SUM(C70:C77)</f>
        <v>34975.599999999999</v>
      </c>
      <c r="D69" s="16">
        <f>SUM(D70:D77)</f>
        <v>22048.2</v>
      </c>
      <c r="E69" s="16">
        <f>SUM(E70:E77)</f>
        <v>20494.2</v>
      </c>
    </row>
    <row r="70" spans="1:7" ht="78.75">
      <c r="A70" s="41" t="s">
        <v>114</v>
      </c>
      <c r="B70" s="33" t="s">
        <v>115</v>
      </c>
      <c r="C70" s="22">
        <v>12.2</v>
      </c>
      <c r="D70" s="22">
        <v>12.2</v>
      </c>
      <c r="E70" s="22">
        <v>12.2</v>
      </c>
      <c r="F70" s="42"/>
    </row>
    <row r="71" spans="1:7" ht="78.75">
      <c r="A71" s="41" t="s">
        <v>116</v>
      </c>
      <c r="B71" s="33" t="s">
        <v>115</v>
      </c>
      <c r="C71" s="22">
        <v>3.5</v>
      </c>
      <c r="D71" s="22">
        <v>3.5</v>
      </c>
      <c r="E71" s="22">
        <v>3.5</v>
      </c>
      <c r="F71" s="42"/>
    </row>
    <row r="72" spans="1:7" ht="94.5">
      <c r="A72" s="12" t="s">
        <v>117</v>
      </c>
      <c r="B72" s="33" t="s">
        <v>118</v>
      </c>
      <c r="C72" s="22">
        <v>7777.8</v>
      </c>
      <c r="D72" s="22">
        <v>4850.3999999999996</v>
      </c>
      <c r="E72" s="22">
        <v>3296.4</v>
      </c>
    </row>
    <row r="73" spans="1:7" ht="94.5">
      <c r="A73" s="12" t="s">
        <v>119</v>
      </c>
      <c r="B73" s="33" t="s">
        <v>120</v>
      </c>
      <c r="C73" s="22">
        <v>382.1</v>
      </c>
      <c r="D73" s="22">
        <v>382.1</v>
      </c>
      <c r="E73" s="22">
        <v>382.1</v>
      </c>
    </row>
    <row r="74" spans="1:7" ht="47.25">
      <c r="A74" s="37" t="s">
        <v>121</v>
      </c>
      <c r="B74" s="33" t="s">
        <v>122</v>
      </c>
      <c r="C74" s="22">
        <v>12780</v>
      </c>
      <c r="D74" s="22">
        <v>12780</v>
      </c>
      <c r="E74" s="22">
        <v>12780</v>
      </c>
    </row>
    <row r="75" spans="1:7" ht="63">
      <c r="A75" s="37" t="s">
        <v>123</v>
      </c>
      <c r="B75" s="33" t="s">
        <v>124</v>
      </c>
      <c r="C75" s="22">
        <v>800</v>
      </c>
      <c r="D75" s="22">
        <v>800</v>
      </c>
      <c r="E75" s="22">
        <v>800</v>
      </c>
    </row>
    <row r="76" spans="1:7" ht="78.75">
      <c r="A76" s="37" t="s">
        <v>125</v>
      </c>
      <c r="B76" s="39" t="s">
        <v>126</v>
      </c>
      <c r="C76" s="22">
        <v>3220</v>
      </c>
      <c r="D76" s="22">
        <v>3220</v>
      </c>
      <c r="E76" s="22">
        <v>3220</v>
      </c>
    </row>
    <row r="77" spans="1:7" ht="47.25">
      <c r="A77" s="37" t="s">
        <v>127</v>
      </c>
      <c r="B77" s="39" t="s">
        <v>128</v>
      </c>
      <c r="C77" s="22">
        <v>10000</v>
      </c>
      <c r="D77" s="22">
        <v>0</v>
      </c>
      <c r="E77" s="22">
        <v>0</v>
      </c>
    </row>
    <row r="78" spans="1:7" ht="15.75">
      <c r="A78" s="14" t="s">
        <v>129</v>
      </c>
      <c r="B78" s="15" t="s">
        <v>130</v>
      </c>
      <c r="C78" s="43">
        <f>SUM(C79:C106)</f>
        <v>5607.2</v>
      </c>
      <c r="D78" s="43">
        <f>SUM(D79:D106)</f>
        <v>5607.2</v>
      </c>
      <c r="E78" s="43">
        <f>SUM(E79:E106)</f>
        <v>5607.2</v>
      </c>
    </row>
    <row r="79" spans="1:7" ht="78.75">
      <c r="A79" s="41" t="s">
        <v>131</v>
      </c>
      <c r="B79" s="33" t="s">
        <v>132</v>
      </c>
      <c r="C79" s="23">
        <v>65.3</v>
      </c>
      <c r="D79" s="23">
        <v>65.3</v>
      </c>
      <c r="E79" s="23">
        <v>65.3</v>
      </c>
    </row>
    <row r="80" spans="1:7" ht="78.75">
      <c r="A80" s="41" t="s">
        <v>133</v>
      </c>
      <c r="B80" s="33" t="s">
        <v>132</v>
      </c>
      <c r="C80" s="23">
        <v>30.8</v>
      </c>
      <c r="D80" s="23">
        <v>30.8</v>
      </c>
      <c r="E80" s="23">
        <v>30.8</v>
      </c>
      <c r="G80" s="44"/>
    </row>
    <row r="81" spans="1:242" ht="110.25">
      <c r="A81" s="41" t="s">
        <v>134</v>
      </c>
      <c r="B81" s="39" t="s">
        <v>135</v>
      </c>
      <c r="C81" s="23">
        <v>61.4</v>
      </c>
      <c r="D81" s="23">
        <v>61.4</v>
      </c>
      <c r="E81" s="23">
        <v>61.4</v>
      </c>
    </row>
    <row r="82" spans="1:242" ht="110.25">
      <c r="A82" s="41" t="s">
        <v>136</v>
      </c>
      <c r="B82" s="39" t="s">
        <v>135</v>
      </c>
      <c r="C82" s="23">
        <v>128.69999999999999</v>
      </c>
      <c r="D82" s="23">
        <v>128.69999999999999</v>
      </c>
      <c r="E82" s="23">
        <v>128.69999999999999</v>
      </c>
    </row>
    <row r="83" spans="1:242" ht="78.75">
      <c r="A83" s="45" t="s">
        <v>137</v>
      </c>
      <c r="B83" s="46" t="s">
        <v>138</v>
      </c>
      <c r="C83" s="23">
        <v>5.0999999999999996</v>
      </c>
      <c r="D83" s="23">
        <v>5.0999999999999996</v>
      </c>
      <c r="E83" s="23">
        <v>5.0999999999999996</v>
      </c>
    </row>
    <row r="84" spans="1:242" ht="78.75">
      <c r="A84" s="45" t="s">
        <v>139</v>
      </c>
      <c r="B84" s="46" t="s">
        <v>138</v>
      </c>
      <c r="C84" s="23">
        <v>10.9</v>
      </c>
      <c r="D84" s="23">
        <v>10.9</v>
      </c>
      <c r="E84" s="23">
        <v>10.9</v>
      </c>
    </row>
    <row r="85" spans="1:242" ht="78.75">
      <c r="A85" s="37" t="s">
        <v>140</v>
      </c>
      <c r="B85" s="33" t="s">
        <v>141</v>
      </c>
      <c r="C85" s="23">
        <v>70</v>
      </c>
      <c r="D85" s="23">
        <v>70</v>
      </c>
      <c r="E85" s="23">
        <v>70</v>
      </c>
    </row>
    <row r="86" spans="1:242" ht="94.5">
      <c r="A86" s="45" t="s">
        <v>142</v>
      </c>
      <c r="B86" s="46" t="s">
        <v>143</v>
      </c>
      <c r="C86" s="23">
        <v>24.9</v>
      </c>
      <c r="D86" s="23">
        <v>24.9</v>
      </c>
      <c r="E86" s="23">
        <v>24.9</v>
      </c>
    </row>
    <row r="87" spans="1:242" ht="94.5">
      <c r="A87" s="45" t="s">
        <v>144</v>
      </c>
      <c r="B87" s="47" t="s">
        <v>145</v>
      </c>
      <c r="C87" s="23">
        <v>70</v>
      </c>
      <c r="D87" s="23">
        <v>70</v>
      </c>
      <c r="E87" s="23">
        <v>70</v>
      </c>
    </row>
    <row r="88" spans="1:242" ht="94.5">
      <c r="A88" s="45" t="s">
        <v>146</v>
      </c>
      <c r="B88" s="46" t="s">
        <v>147</v>
      </c>
      <c r="C88" s="23">
        <v>7.5</v>
      </c>
      <c r="D88" s="23">
        <v>7.5</v>
      </c>
      <c r="E88" s="23">
        <v>7.5</v>
      </c>
    </row>
    <row r="89" spans="1:242" s="32" customFormat="1" ht="78.75">
      <c r="A89" s="48" t="s">
        <v>148</v>
      </c>
      <c r="B89" s="46" t="s">
        <v>149</v>
      </c>
      <c r="C89" s="23">
        <v>0</v>
      </c>
      <c r="D89" s="23">
        <v>0</v>
      </c>
      <c r="E89" s="23">
        <v>0</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row>
    <row r="90" spans="1:242" s="32" customFormat="1" ht="110.25">
      <c r="A90" s="48" t="s">
        <v>150</v>
      </c>
      <c r="B90" s="46" t="s">
        <v>151</v>
      </c>
      <c r="C90" s="23">
        <v>252</v>
      </c>
      <c r="D90" s="23">
        <v>252</v>
      </c>
      <c r="E90" s="23">
        <v>252</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row>
    <row r="91" spans="1:242" s="26" customFormat="1" ht="126">
      <c r="A91" s="48" t="s">
        <v>152</v>
      </c>
      <c r="B91" s="46" t="s">
        <v>153</v>
      </c>
      <c r="C91" s="23">
        <v>38.299999999999997</v>
      </c>
      <c r="D91" s="23">
        <v>38.299999999999997</v>
      </c>
      <c r="E91" s="23">
        <v>38.299999999999997</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row>
    <row r="92" spans="1:242" s="26" customFormat="1" ht="94.5">
      <c r="A92" s="48" t="s">
        <v>154</v>
      </c>
      <c r="B92" s="46" t="s">
        <v>155</v>
      </c>
      <c r="C92" s="23">
        <v>9</v>
      </c>
      <c r="D92" s="23">
        <v>9</v>
      </c>
      <c r="E92" s="23">
        <v>9</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row>
    <row r="93" spans="1:242" s="26" customFormat="1" ht="78.75">
      <c r="A93" s="48" t="s">
        <v>156</v>
      </c>
      <c r="B93" s="46" t="s">
        <v>157</v>
      </c>
      <c r="C93" s="23">
        <v>0.1</v>
      </c>
      <c r="D93" s="23">
        <v>0.1</v>
      </c>
      <c r="E93" s="23">
        <v>0.1</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row>
    <row r="94" spans="1:242" s="26" customFormat="1" ht="78.75">
      <c r="A94" s="37" t="s">
        <v>158</v>
      </c>
      <c r="B94" s="33" t="s">
        <v>157</v>
      </c>
      <c r="C94" s="23">
        <v>381.1</v>
      </c>
      <c r="D94" s="23">
        <v>381.1</v>
      </c>
      <c r="E94" s="23">
        <v>381.1</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row>
    <row r="95" spans="1:242" ht="94.5">
      <c r="A95" s="37" t="s">
        <v>159</v>
      </c>
      <c r="B95" s="33" t="s">
        <v>160</v>
      </c>
      <c r="C95" s="23">
        <v>36</v>
      </c>
      <c r="D95" s="23">
        <v>36</v>
      </c>
      <c r="E95" s="23">
        <v>36</v>
      </c>
    </row>
    <row r="96" spans="1:242" ht="94.5">
      <c r="A96" s="37" t="s">
        <v>161</v>
      </c>
      <c r="B96" s="33" t="s">
        <v>162</v>
      </c>
      <c r="C96" s="23">
        <v>432</v>
      </c>
      <c r="D96" s="23">
        <v>432</v>
      </c>
      <c r="E96" s="23">
        <v>432</v>
      </c>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row>
    <row r="97" spans="1:242" s="26" customFormat="1" ht="63">
      <c r="A97" s="48" t="s">
        <v>163</v>
      </c>
      <c r="B97" s="46" t="s">
        <v>164</v>
      </c>
      <c r="C97" s="23">
        <v>89.3</v>
      </c>
      <c r="D97" s="23">
        <v>89.3</v>
      </c>
      <c r="E97" s="23">
        <v>89.3</v>
      </c>
    </row>
    <row r="98" spans="1:242" s="49" customFormat="1" ht="78.75">
      <c r="A98" s="48" t="s">
        <v>165</v>
      </c>
      <c r="B98" s="46" t="s">
        <v>166</v>
      </c>
      <c r="C98" s="23">
        <v>0</v>
      </c>
      <c r="D98" s="23">
        <v>0</v>
      </c>
      <c r="E98" s="23">
        <v>0</v>
      </c>
      <c r="F98" s="4"/>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row>
    <row r="99" spans="1:242" s="49" customFormat="1" ht="78.75">
      <c r="A99" s="37" t="s">
        <v>167</v>
      </c>
      <c r="B99" s="33" t="s">
        <v>168</v>
      </c>
      <c r="C99" s="23">
        <v>2160.1999999999998</v>
      </c>
      <c r="D99" s="23">
        <v>2160.1999999999998</v>
      </c>
      <c r="E99" s="23">
        <v>2160.1999999999998</v>
      </c>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row>
    <row r="100" spans="1:242" s="49" customFormat="1" ht="157.5">
      <c r="A100" s="48" t="s">
        <v>169</v>
      </c>
      <c r="B100" s="46" t="s">
        <v>170</v>
      </c>
      <c r="C100" s="23">
        <v>17.399999999999999</v>
      </c>
      <c r="D100" s="23">
        <v>17.399999999999999</v>
      </c>
      <c r="E100" s="23">
        <v>17.399999999999999</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row>
    <row r="101" spans="1:242" s="49" customFormat="1" ht="63">
      <c r="A101" s="37" t="s">
        <v>171</v>
      </c>
      <c r="B101" s="33" t="s">
        <v>172</v>
      </c>
      <c r="C101" s="23">
        <v>0.5</v>
      </c>
      <c r="D101" s="23">
        <v>0.5</v>
      </c>
      <c r="E101" s="23">
        <v>0.5</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row>
    <row r="102" spans="1:242" s="49" customFormat="1" ht="63">
      <c r="A102" s="37" t="s">
        <v>173</v>
      </c>
      <c r="B102" s="33" t="s">
        <v>172</v>
      </c>
      <c r="C102" s="23">
        <v>60</v>
      </c>
      <c r="D102" s="23">
        <v>60</v>
      </c>
      <c r="E102" s="23">
        <v>60</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row>
    <row r="103" spans="1:242" s="49" customFormat="1" ht="63">
      <c r="A103" s="37" t="s">
        <v>174</v>
      </c>
      <c r="B103" s="33" t="s">
        <v>172</v>
      </c>
      <c r="C103" s="23">
        <v>400</v>
      </c>
      <c r="D103" s="23">
        <v>400</v>
      </c>
      <c r="E103" s="23">
        <v>400</v>
      </c>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row>
    <row r="104" spans="1:242" s="49" customFormat="1" ht="63">
      <c r="A104" s="37" t="s">
        <v>175</v>
      </c>
      <c r="B104" s="33" t="s">
        <v>172</v>
      </c>
      <c r="C104" s="23">
        <v>1000</v>
      </c>
      <c r="D104" s="23">
        <v>1000</v>
      </c>
      <c r="E104" s="23">
        <v>1000</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row>
    <row r="105" spans="1:242" s="52" customFormat="1" ht="78.75">
      <c r="A105" s="37" t="s">
        <v>176</v>
      </c>
      <c r="B105" s="33" t="s">
        <v>177</v>
      </c>
      <c r="C105" s="23">
        <v>150</v>
      </c>
      <c r="D105" s="23">
        <v>150</v>
      </c>
      <c r="E105" s="23">
        <v>150</v>
      </c>
      <c r="F105" s="50"/>
      <c r="G105" s="50"/>
      <c r="H105" s="50"/>
      <c r="I105" s="51"/>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row>
    <row r="106" spans="1:242" s="49" customFormat="1" ht="94.5">
      <c r="A106" s="53" t="s">
        <v>178</v>
      </c>
      <c r="B106" s="33" t="s">
        <v>179</v>
      </c>
      <c r="C106" s="23">
        <v>106.7</v>
      </c>
      <c r="D106" s="23">
        <v>106.7</v>
      </c>
      <c r="E106" s="23">
        <v>106.7</v>
      </c>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row>
    <row r="107" spans="1:242" s="49" customFormat="1" ht="15.75">
      <c r="A107" s="14" t="s">
        <v>180</v>
      </c>
      <c r="B107" s="15" t="s">
        <v>181</v>
      </c>
      <c r="C107" s="16">
        <f>C108</f>
        <v>353.5</v>
      </c>
      <c r="D107" s="16">
        <f>D108</f>
        <v>356.8</v>
      </c>
      <c r="E107" s="16">
        <f>E108</f>
        <v>334.1</v>
      </c>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row>
    <row r="108" spans="1:242" s="49" customFormat="1" ht="15.75">
      <c r="A108" s="12" t="s">
        <v>182</v>
      </c>
      <c r="B108" s="33" t="s">
        <v>183</v>
      </c>
      <c r="C108" s="22">
        <v>353.5</v>
      </c>
      <c r="D108" s="22">
        <v>356.8</v>
      </c>
      <c r="E108" s="22">
        <v>334.1</v>
      </c>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row>
    <row r="109" spans="1:242" s="49" customFormat="1" ht="15.75" customHeight="1">
      <c r="A109" s="70" t="s">
        <v>184</v>
      </c>
      <c r="B109" s="71"/>
      <c r="C109" s="16">
        <f>C107+C78+C69+C55+C51+C41</f>
        <v>135988.4</v>
      </c>
      <c r="D109" s="16">
        <f>D107+D78+D69+D55+D51+D41</f>
        <v>122106.5</v>
      </c>
      <c r="E109" s="16">
        <f>E107+E78+E69+E55+E51+E41</f>
        <v>120617.5</v>
      </c>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row>
    <row r="110" spans="1:242" s="49" customFormat="1" ht="15.75">
      <c r="A110" s="14" t="s">
        <v>185</v>
      </c>
      <c r="B110" s="54" t="s">
        <v>186</v>
      </c>
      <c r="C110" s="16">
        <f>C109+C40</f>
        <v>1922390.7999999998</v>
      </c>
      <c r="D110" s="16">
        <f>D109+D40</f>
        <v>1995218.7999999998</v>
      </c>
      <c r="E110" s="16">
        <f>E109+E40</f>
        <v>2090426.7999999998</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row>
    <row r="111" spans="1:242" s="49" customFormat="1" ht="47.25">
      <c r="A111" s="14" t="s">
        <v>187</v>
      </c>
      <c r="B111" s="54" t="s">
        <v>188</v>
      </c>
      <c r="C111" s="16">
        <f>C112+C117+C167+C209</f>
        <v>5489188.7999999989</v>
      </c>
      <c r="D111" s="16">
        <f>D112+D117+D167+D209</f>
        <v>3798507.3999999994</v>
      </c>
      <c r="E111" s="16">
        <f>E112+E117+E167+E209</f>
        <v>3978429.7</v>
      </c>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row>
    <row r="112" spans="1:242" s="49" customFormat="1" ht="31.5">
      <c r="A112" s="14" t="s">
        <v>189</v>
      </c>
      <c r="B112" s="15" t="s">
        <v>190</v>
      </c>
      <c r="C112" s="16">
        <f>SUM(C113:C116)</f>
        <v>509325</v>
      </c>
      <c r="D112" s="16">
        <f>SUM(D113:D115)</f>
        <v>169384.2</v>
      </c>
      <c r="E112" s="16">
        <f>SUM(E113:E115)</f>
        <v>158937.20000000001</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row>
    <row r="113" spans="1:240" s="49" customFormat="1" ht="47.25">
      <c r="A113" s="12" t="s">
        <v>191</v>
      </c>
      <c r="B113" s="33" t="s">
        <v>192</v>
      </c>
      <c r="C113" s="22">
        <v>296644</v>
      </c>
      <c r="D113" s="22">
        <v>129197</v>
      </c>
      <c r="E113" s="22">
        <v>118750</v>
      </c>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row>
    <row r="114" spans="1:240" s="49" customFormat="1" ht="31.5">
      <c r="A114" s="12" t="s">
        <v>193</v>
      </c>
      <c r="B114" s="33" t="s">
        <v>194</v>
      </c>
      <c r="C114" s="22">
        <v>169100</v>
      </c>
      <c r="D114" s="22"/>
      <c r="E114" s="22"/>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row>
    <row r="115" spans="1:240" s="49" customFormat="1" ht="47.25">
      <c r="A115" s="12" t="s">
        <v>195</v>
      </c>
      <c r="B115" s="33" t="s">
        <v>196</v>
      </c>
      <c r="C115" s="22">
        <v>40187.199999999997</v>
      </c>
      <c r="D115" s="22">
        <v>40187.199999999997</v>
      </c>
      <c r="E115" s="22">
        <v>40187.199999999997</v>
      </c>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row>
    <row r="116" spans="1:240" s="49" customFormat="1" ht="47.25">
      <c r="A116" s="48" t="s">
        <v>197</v>
      </c>
      <c r="B116" s="55" t="s">
        <v>198</v>
      </c>
      <c r="C116" s="22">
        <v>3393.8</v>
      </c>
      <c r="D116" s="22"/>
      <c r="E116" s="22"/>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row>
    <row r="117" spans="1:240" ht="31.5">
      <c r="A117" s="14" t="s">
        <v>199</v>
      </c>
      <c r="B117" s="15" t="s">
        <v>200</v>
      </c>
      <c r="C117" s="16">
        <f>SUM(C118:C166)</f>
        <v>2128529.6999999997</v>
      </c>
      <c r="D117" s="16">
        <f>SUM(D118:D166)</f>
        <v>734385.50000000012</v>
      </c>
      <c r="E117" s="16">
        <f>SUM(E118:E166)</f>
        <v>863296.00000000023</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row>
    <row r="118" spans="1:240" ht="94.5">
      <c r="A118" s="12" t="s">
        <v>201</v>
      </c>
      <c r="B118" s="33" t="s">
        <v>202</v>
      </c>
      <c r="C118" s="22">
        <v>102353.3</v>
      </c>
      <c r="D118" s="23">
        <v>87353.3</v>
      </c>
      <c r="E118" s="23">
        <v>87353.3</v>
      </c>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row>
    <row r="119" spans="1:240" s="49" customFormat="1" ht="110.25">
      <c r="A119" s="12" t="s">
        <v>201</v>
      </c>
      <c r="B119" s="33" t="s">
        <v>203</v>
      </c>
      <c r="C119" s="22">
        <v>0</v>
      </c>
      <c r="D119" s="23">
        <v>0</v>
      </c>
      <c r="E119" s="23">
        <v>0</v>
      </c>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row>
    <row r="120" spans="1:240" s="49" customFormat="1" ht="94.5">
      <c r="A120" s="12" t="s">
        <v>201</v>
      </c>
      <c r="B120" s="33" t="s">
        <v>204</v>
      </c>
      <c r="C120" s="22">
        <v>31932</v>
      </c>
      <c r="D120" s="23">
        <v>0</v>
      </c>
      <c r="E120" s="23">
        <v>0</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row>
    <row r="121" spans="1:240" s="49" customFormat="1" ht="78.75">
      <c r="A121" s="12" t="s">
        <v>205</v>
      </c>
      <c r="B121" s="33" t="s">
        <v>206</v>
      </c>
      <c r="C121" s="22">
        <v>3498.6</v>
      </c>
      <c r="D121" s="23">
        <v>3352.4</v>
      </c>
      <c r="E121" s="23">
        <v>3778</v>
      </c>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row>
    <row r="122" spans="1:240" s="49" customFormat="1" ht="78.75">
      <c r="A122" s="12" t="s">
        <v>207</v>
      </c>
      <c r="B122" s="33" t="s">
        <v>208</v>
      </c>
      <c r="C122" s="22">
        <v>0</v>
      </c>
      <c r="D122" s="23">
        <v>0</v>
      </c>
      <c r="E122" s="23">
        <v>17819.7</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row>
    <row r="123" spans="1:240" s="49" customFormat="1" ht="47.25">
      <c r="A123" s="12" t="s">
        <v>209</v>
      </c>
      <c r="B123" s="33" t="s">
        <v>210</v>
      </c>
      <c r="C123" s="22">
        <v>7289.1</v>
      </c>
      <c r="D123" s="23">
        <v>7688.7</v>
      </c>
      <c r="E123" s="23">
        <v>8921.9</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row>
    <row r="124" spans="1:240" s="49" customFormat="1" ht="63">
      <c r="A124" s="12" t="s">
        <v>211</v>
      </c>
      <c r="B124" s="33" t="s">
        <v>212</v>
      </c>
      <c r="C124" s="22">
        <v>104202.5</v>
      </c>
      <c r="D124" s="23">
        <v>98699.4</v>
      </c>
      <c r="E124" s="23">
        <v>101471.3</v>
      </c>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row>
    <row r="125" spans="1:240" ht="63">
      <c r="A125" s="12" t="s">
        <v>213</v>
      </c>
      <c r="B125" s="46" t="s">
        <v>214</v>
      </c>
      <c r="C125" s="22">
        <v>3337.5</v>
      </c>
      <c r="D125" s="23">
        <v>0</v>
      </c>
      <c r="E125" s="23">
        <v>0</v>
      </c>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row>
    <row r="126" spans="1:240" s="49" customFormat="1" ht="63">
      <c r="A126" s="12" t="s">
        <v>215</v>
      </c>
      <c r="B126" s="46" t="s">
        <v>216</v>
      </c>
      <c r="C126" s="22">
        <v>6416.4</v>
      </c>
      <c r="D126" s="23">
        <v>6476.9</v>
      </c>
      <c r="E126" s="23">
        <v>6748.4</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row>
    <row r="127" spans="1:240" s="49" customFormat="1" ht="31.5">
      <c r="A127" s="56" t="s">
        <v>217</v>
      </c>
      <c r="B127" s="33" t="s">
        <v>218</v>
      </c>
      <c r="C127" s="22">
        <v>752.2</v>
      </c>
      <c r="D127" s="23">
        <v>0</v>
      </c>
      <c r="E127" s="23">
        <v>0</v>
      </c>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row>
    <row r="128" spans="1:240" s="49" customFormat="1" ht="63">
      <c r="A128" s="56" t="s">
        <v>217</v>
      </c>
      <c r="B128" s="33" t="s">
        <v>219</v>
      </c>
      <c r="C128" s="22">
        <v>990.2</v>
      </c>
      <c r="D128" s="23">
        <v>898.9</v>
      </c>
      <c r="E128" s="23">
        <v>898.9</v>
      </c>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row>
    <row r="129" spans="1:240" s="49" customFormat="1" ht="63">
      <c r="A129" s="56" t="s">
        <v>217</v>
      </c>
      <c r="B129" s="57" t="s">
        <v>220</v>
      </c>
      <c r="C129" s="22">
        <v>0</v>
      </c>
      <c r="D129" s="23">
        <v>12421.5</v>
      </c>
      <c r="E129" s="23">
        <v>0</v>
      </c>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row>
    <row r="130" spans="1:240" s="49" customFormat="1" ht="31.5">
      <c r="A130" s="56" t="s">
        <v>217</v>
      </c>
      <c r="B130" s="58" t="s">
        <v>221</v>
      </c>
      <c r="C130" s="22">
        <v>127</v>
      </c>
      <c r="D130" s="23">
        <v>0</v>
      </c>
      <c r="E130" s="23">
        <v>0</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row>
    <row r="131" spans="1:240" s="49" customFormat="1" ht="78.75">
      <c r="A131" s="56" t="s">
        <v>217</v>
      </c>
      <c r="B131" s="59" t="s">
        <v>222</v>
      </c>
      <c r="C131" s="22">
        <v>0</v>
      </c>
      <c r="D131" s="23">
        <v>4669.1000000000004</v>
      </c>
      <c r="E131" s="23">
        <v>2735.7</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row>
    <row r="132" spans="1:240" s="49" customFormat="1" ht="31.5">
      <c r="A132" s="60" t="s">
        <v>223</v>
      </c>
      <c r="B132" s="39" t="s">
        <v>224</v>
      </c>
      <c r="C132" s="22">
        <v>59432.4</v>
      </c>
      <c r="D132" s="23">
        <v>59432.4</v>
      </c>
      <c r="E132" s="23">
        <v>65715.399999999994</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row>
    <row r="133" spans="1:240" s="49" customFormat="1" ht="47.25">
      <c r="A133" s="12" t="s">
        <v>225</v>
      </c>
      <c r="B133" s="46" t="s">
        <v>226</v>
      </c>
      <c r="C133" s="22">
        <v>0</v>
      </c>
      <c r="D133" s="23">
        <v>17023.8</v>
      </c>
      <c r="E133" s="23">
        <v>17023.8</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row>
    <row r="134" spans="1:240" s="49" customFormat="1" ht="63">
      <c r="A134" s="12" t="s">
        <v>225</v>
      </c>
      <c r="B134" s="46" t="s">
        <v>227</v>
      </c>
      <c r="C134" s="22">
        <v>539744</v>
      </c>
      <c r="D134" s="23">
        <v>55245.599999999999</v>
      </c>
      <c r="E134" s="23">
        <v>0</v>
      </c>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row>
    <row r="135" spans="1:240" s="49" customFormat="1" ht="63">
      <c r="A135" s="60" t="s">
        <v>228</v>
      </c>
      <c r="B135" s="33" t="s">
        <v>229</v>
      </c>
      <c r="C135" s="22">
        <v>0</v>
      </c>
      <c r="D135" s="23">
        <v>0</v>
      </c>
      <c r="E135" s="23">
        <v>95907.8</v>
      </c>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row>
    <row r="136" spans="1:240" s="49" customFormat="1" ht="31.5">
      <c r="A136" s="60" t="s">
        <v>228</v>
      </c>
      <c r="B136" s="33" t="s">
        <v>230</v>
      </c>
      <c r="C136" s="22">
        <v>815694.8</v>
      </c>
      <c r="D136" s="23">
        <v>0</v>
      </c>
      <c r="E136" s="23">
        <v>0</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row>
    <row r="137" spans="1:240" s="49" customFormat="1" ht="31.5">
      <c r="A137" s="60" t="s">
        <v>228</v>
      </c>
      <c r="B137" s="33" t="s">
        <v>231</v>
      </c>
      <c r="C137" s="22">
        <v>100000</v>
      </c>
      <c r="D137" s="23">
        <v>35000</v>
      </c>
      <c r="E137" s="23">
        <v>180360.3</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row>
    <row r="138" spans="1:240" s="49" customFormat="1" ht="31.5">
      <c r="A138" s="60" t="s">
        <v>228</v>
      </c>
      <c r="B138" s="33" t="s">
        <v>232</v>
      </c>
      <c r="C138" s="22">
        <v>1412.5</v>
      </c>
      <c r="D138" s="23">
        <v>900.2</v>
      </c>
      <c r="E138" s="23">
        <v>0</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row>
    <row r="139" spans="1:240" s="49" customFormat="1" ht="63">
      <c r="A139" s="60" t="s">
        <v>228</v>
      </c>
      <c r="B139" s="33" t="s">
        <v>233</v>
      </c>
      <c r="C139" s="22">
        <v>100000</v>
      </c>
      <c r="D139" s="23">
        <v>100000</v>
      </c>
      <c r="E139" s="23">
        <v>100000</v>
      </c>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row>
    <row r="140" spans="1:240" s="49" customFormat="1" ht="110.25">
      <c r="A140" s="60" t="s">
        <v>228</v>
      </c>
      <c r="B140" s="33" t="s">
        <v>234</v>
      </c>
      <c r="C140" s="22">
        <v>72154.7</v>
      </c>
      <c r="D140" s="23">
        <v>68547</v>
      </c>
      <c r="E140" s="23">
        <v>64939.3</v>
      </c>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row>
    <row r="141" spans="1:240" s="49" customFormat="1" ht="126">
      <c r="A141" s="60" t="s">
        <v>235</v>
      </c>
      <c r="B141" s="46" t="s">
        <v>236</v>
      </c>
      <c r="C141" s="22">
        <v>84000</v>
      </c>
      <c r="D141" s="23">
        <v>23255.8</v>
      </c>
      <c r="E141" s="23">
        <v>23255.8</v>
      </c>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row>
    <row r="142" spans="1:240" ht="47.25">
      <c r="A142" s="12" t="s">
        <v>237</v>
      </c>
      <c r="B142" s="33" t="s">
        <v>238</v>
      </c>
      <c r="C142" s="22">
        <v>21157.4</v>
      </c>
      <c r="D142" s="22">
        <v>21157.4</v>
      </c>
      <c r="E142" s="22">
        <v>21157.4</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row>
    <row r="143" spans="1:240" s="49" customFormat="1" ht="47.25">
      <c r="A143" s="12" t="s">
        <v>239</v>
      </c>
      <c r="B143" s="46" t="s">
        <v>240</v>
      </c>
      <c r="C143" s="22">
        <v>1584.9</v>
      </c>
      <c r="D143" s="22">
        <v>1584.9</v>
      </c>
      <c r="E143" s="22">
        <v>1584.9</v>
      </c>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row>
    <row r="144" spans="1:240" s="49" customFormat="1" ht="63">
      <c r="A144" s="12" t="s">
        <v>239</v>
      </c>
      <c r="B144" s="46" t="s">
        <v>241</v>
      </c>
      <c r="C144" s="22">
        <v>422.6</v>
      </c>
      <c r="D144" s="22">
        <v>422.6</v>
      </c>
      <c r="E144" s="22">
        <v>422.6</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row>
    <row r="145" spans="1:240" s="49" customFormat="1" ht="47.25">
      <c r="A145" s="12" t="s">
        <v>239</v>
      </c>
      <c r="B145" s="46" t="s">
        <v>242</v>
      </c>
      <c r="C145" s="22">
        <v>528.29999999999995</v>
      </c>
      <c r="D145" s="22">
        <v>528.29999999999995</v>
      </c>
      <c r="E145" s="22">
        <v>528.29999999999995</v>
      </c>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row>
    <row r="146" spans="1:240" ht="63">
      <c r="A146" s="12" t="s">
        <v>239</v>
      </c>
      <c r="B146" s="33" t="s">
        <v>243</v>
      </c>
      <c r="C146" s="22">
        <v>0</v>
      </c>
      <c r="D146" s="23">
        <v>0</v>
      </c>
      <c r="E146" s="23">
        <v>0</v>
      </c>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row>
    <row r="147" spans="1:240" ht="78.75">
      <c r="A147" s="12" t="s">
        <v>239</v>
      </c>
      <c r="B147" s="46" t="s">
        <v>244</v>
      </c>
      <c r="C147" s="22">
        <v>0</v>
      </c>
      <c r="D147" s="23">
        <v>30000</v>
      </c>
      <c r="E147" s="23">
        <v>0</v>
      </c>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row>
    <row r="148" spans="1:240" s="49" customFormat="1" ht="63">
      <c r="A148" s="12" t="s">
        <v>239</v>
      </c>
      <c r="B148" s="33" t="s">
        <v>245</v>
      </c>
      <c r="C148" s="22">
        <v>528.29999999999995</v>
      </c>
      <c r="D148" s="22">
        <v>528.29999999999995</v>
      </c>
      <c r="E148" s="22">
        <v>528.29999999999995</v>
      </c>
      <c r="F148" s="4"/>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row>
    <row r="149" spans="1:240" s="49" customFormat="1" ht="47.25">
      <c r="A149" s="12" t="s">
        <v>239</v>
      </c>
      <c r="B149" s="33" t="s">
        <v>246</v>
      </c>
      <c r="C149" s="22">
        <v>3000</v>
      </c>
      <c r="D149" s="22">
        <v>3000</v>
      </c>
      <c r="E149" s="22">
        <v>3000</v>
      </c>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row>
    <row r="150" spans="1:240" s="49" customFormat="1" ht="63">
      <c r="A150" s="60" t="s">
        <v>239</v>
      </c>
      <c r="B150" s="33" t="s">
        <v>247</v>
      </c>
      <c r="C150" s="22">
        <v>3353.7</v>
      </c>
      <c r="D150" s="22">
        <v>3353.7</v>
      </c>
      <c r="E150" s="22">
        <v>3353.7</v>
      </c>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row>
    <row r="151" spans="1:240" s="49" customFormat="1" ht="31.5">
      <c r="A151" s="60" t="s">
        <v>248</v>
      </c>
      <c r="B151" s="33" t="s">
        <v>249</v>
      </c>
      <c r="C151" s="22">
        <v>21192.1</v>
      </c>
      <c r="D151" s="22">
        <v>21192.1</v>
      </c>
      <c r="E151" s="22">
        <v>21192.1</v>
      </c>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row>
    <row r="152" spans="1:240" s="49" customFormat="1" ht="47.25">
      <c r="A152" s="60" t="s">
        <v>248</v>
      </c>
      <c r="B152" s="33" t="s">
        <v>250</v>
      </c>
      <c r="C152" s="22">
        <v>1216.5</v>
      </c>
      <c r="D152" s="22">
        <v>1216.5</v>
      </c>
      <c r="E152" s="22">
        <v>1216.5</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row>
    <row r="153" spans="1:240" s="49" customFormat="1" ht="47.25">
      <c r="A153" s="60" t="s">
        <v>248</v>
      </c>
      <c r="B153" s="33" t="s">
        <v>251</v>
      </c>
      <c r="C153" s="22">
        <v>518</v>
      </c>
      <c r="D153" s="22">
        <v>518</v>
      </c>
      <c r="E153" s="22">
        <v>518</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row>
    <row r="154" spans="1:240" s="49" customFormat="1" ht="63">
      <c r="A154" s="60" t="s">
        <v>248</v>
      </c>
      <c r="B154" s="33" t="s">
        <v>252</v>
      </c>
      <c r="C154" s="22">
        <v>917.6</v>
      </c>
      <c r="D154" s="22">
        <v>917.6</v>
      </c>
      <c r="E154" s="22">
        <v>917.6</v>
      </c>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row>
    <row r="155" spans="1:240" s="17" customFormat="1" ht="110.25">
      <c r="A155" s="60" t="s">
        <v>248</v>
      </c>
      <c r="B155" s="33" t="s">
        <v>253</v>
      </c>
      <c r="C155" s="22">
        <v>0</v>
      </c>
      <c r="D155" s="23">
        <v>0</v>
      </c>
      <c r="E155" s="23">
        <v>0</v>
      </c>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row>
    <row r="156" spans="1:240" s="17" customFormat="1" ht="78.75">
      <c r="A156" s="60" t="s">
        <v>248</v>
      </c>
      <c r="B156" s="33" t="s">
        <v>254</v>
      </c>
      <c r="C156" s="22">
        <v>1568.7</v>
      </c>
      <c r="D156" s="23">
        <v>0</v>
      </c>
      <c r="E156" s="23">
        <v>1500</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row>
    <row r="157" spans="1:240" s="17" customFormat="1" ht="47.25">
      <c r="A157" s="60" t="s">
        <v>248</v>
      </c>
      <c r="B157" s="33" t="s">
        <v>255</v>
      </c>
      <c r="C157" s="22">
        <v>4156.5</v>
      </c>
      <c r="D157" s="22">
        <v>4156.5</v>
      </c>
      <c r="E157" s="22">
        <v>4156.5</v>
      </c>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row>
    <row r="158" spans="1:240" s="17" customFormat="1" ht="47.25">
      <c r="A158" s="60" t="s">
        <v>248</v>
      </c>
      <c r="B158" s="33" t="s">
        <v>256</v>
      </c>
      <c r="C158" s="22">
        <v>1028.8</v>
      </c>
      <c r="D158" s="23">
        <v>1078.8</v>
      </c>
      <c r="E158" s="23">
        <v>1078.8</v>
      </c>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row>
    <row r="159" spans="1:240" s="17" customFormat="1" ht="63">
      <c r="A159" s="60" t="s">
        <v>248</v>
      </c>
      <c r="B159" s="33" t="s">
        <v>257</v>
      </c>
      <c r="C159" s="22">
        <v>1151.5999999999999</v>
      </c>
      <c r="D159" s="22">
        <v>1151.5999999999999</v>
      </c>
      <c r="E159" s="22">
        <v>1151.5999999999999</v>
      </c>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row>
    <row r="160" spans="1:240" ht="63">
      <c r="A160" s="56" t="s">
        <v>248</v>
      </c>
      <c r="B160" s="61" t="s">
        <v>258</v>
      </c>
      <c r="C160" s="22">
        <v>12245.1</v>
      </c>
      <c r="D160" s="22">
        <v>12245.1</v>
      </c>
      <c r="E160" s="22">
        <v>12245.1</v>
      </c>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row>
    <row r="161" spans="1:240" ht="94.5">
      <c r="A161" s="60" t="s">
        <v>259</v>
      </c>
      <c r="B161" s="33" t="s">
        <v>260</v>
      </c>
      <c r="C161" s="22">
        <v>3832.8</v>
      </c>
      <c r="D161" s="22">
        <v>3832.8</v>
      </c>
      <c r="E161" s="22">
        <v>3832.8</v>
      </c>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row>
    <row r="162" spans="1:240" s="17" customFormat="1" ht="110.25">
      <c r="A162" s="60" t="s">
        <v>259</v>
      </c>
      <c r="B162" s="33" t="s">
        <v>261</v>
      </c>
      <c r="C162" s="22">
        <v>1912.3</v>
      </c>
      <c r="D162" s="22">
        <v>1912.3</v>
      </c>
      <c r="E162" s="22">
        <v>1912.3</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row>
    <row r="163" spans="1:240" s="17" customFormat="1" ht="31.5">
      <c r="A163" s="60" t="s">
        <v>248</v>
      </c>
      <c r="B163" s="33" t="s">
        <v>262</v>
      </c>
      <c r="C163" s="22">
        <v>234</v>
      </c>
      <c r="D163" s="22">
        <v>234</v>
      </c>
      <c r="E163" s="22">
        <v>234</v>
      </c>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row>
    <row r="164" spans="1:240" s="17" customFormat="1" ht="47.25">
      <c r="A164" s="62" t="s">
        <v>248</v>
      </c>
      <c r="B164" s="61" t="s">
        <v>263</v>
      </c>
      <c r="C164" s="22">
        <v>0</v>
      </c>
      <c r="D164" s="23">
        <v>0</v>
      </c>
      <c r="E164" s="23">
        <v>0</v>
      </c>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row>
    <row r="165" spans="1:240" ht="94.5">
      <c r="A165" s="56" t="s">
        <v>264</v>
      </c>
      <c r="B165" s="33" t="s">
        <v>265</v>
      </c>
      <c r="C165" s="22">
        <v>14643.3</v>
      </c>
      <c r="D165" s="23">
        <v>40470</v>
      </c>
      <c r="E165" s="23">
        <v>1915.9</v>
      </c>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row>
    <row r="166" spans="1:240" s="49" customFormat="1" ht="63">
      <c r="A166" s="56" t="s">
        <v>264</v>
      </c>
      <c r="B166" s="59" t="s">
        <v>266</v>
      </c>
      <c r="C166" s="22">
        <v>0</v>
      </c>
      <c r="D166" s="23">
        <v>3920</v>
      </c>
      <c r="E166" s="23">
        <v>3920</v>
      </c>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row>
    <row r="167" spans="1:240" ht="31.5">
      <c r="A167" s="14" t="s">
        <v>267</v>
      </c>
      <c r="B167" s="15" t="s">
        <v>268</v>
      </c>
      <c r="C167" s="16">
        <f>SUM(C168:C208)</f>
        <v>2769103.9999999995</v>
      </c>
      <c r="D167" s="16">
        <f>SUM(D168:D208)</f>
        <v>2815959.0999999992</v>
      </c>
      <c r="E167" s="16">
        <f>SUM(E168:E208)</f>
        <v>2869122.1</v>
      </c>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row>
    <row r="168" spans="1:240" ht="47.25">
      <c r="A168" s="12" t="s">
        <v>269</v>
      </c>
      <c r="B168" s="33" t="s">
        <v>270</v>
      </c>
      <c r="C168" s="22">
        <v>10769.5</v>
      </c>
      <c r="D168" s="23">
        <v>11117.9</v>
      </c>
      <c r="E168" s="23">
        <v>11480.2</v>
      </c>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row>
    <row r="169" spans="1:240" ht="47.25">
      <c r="A169" s="12" t="s">
        <v>271</v>
      </c>
      <c r="B169" s="33" t="s">
        <v>272</v>
      </c>
      <c r="C169" s="22">
        <v>216030.8</v>
      </c>
      <c r="D169" s="23">
        <v>242589.2</v>
      </c>
      <c r="E169" s="23">
        <v>273694.40000000002</v>
      </c>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row>
    <row r="170" spans="1:240" ht="63">
      <c r="A170" s="12" t="s">
        <v>273</v>
      </c>
      <c r="B170" s="33" t="s">
        <v>274</v>
      </c>
      <c r="C170" s="22">
        <v>3972.5</v>
      </c>
      <c r="D170" s="22">
        <v>3972.5</v>
      </c>
      <c r="E170" s="22">
        <v>3972.5</v>
      </c>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row>
    <row r="171" spans="1:240" ht="63">
      <c r="A171" s="12" t="s">
        <v>273</v>
      </c>
      <c r="B171" s="33" t="s">
        <v>275</v>
      </c>
      <c r="C171" s="22">
        <v>236.4</v>
      </c>
      <c r="D171" s="22">
        <v>236.4</v>
      </c>
      <c r="E171" s="22">
        <v>236.4</v>
      </c>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row>
    <row r="172" spans="1:240" ht="78.75">
      <c r="A172" s="12" t="s">
        <v>273</v>
      </c>
      <c r="B172" s="33" t="s">
        <v>276</v>
      </c>
      <c r="C172" s="22">
        <v>110.1</v>
      </c>
      <c r="D172" s="23">
        <v>110.1</v>
      </c>
      <c r="E172" s="23">
        <v>110.1</v>
      </c>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row>
    <row r="173" spans="1:240" ht="63">
      <c r="A173" s="12" t="s">
        <v>273</v>
      </c>
      <c r="B173" s="33" t="s">
        <v>277</v>
      </c>
      <c r="C173" s="22">
        <v>418.5</v>
      </c>
      <c r="D173" s="23">
        <v>418.5</v>
      </c>
      <c r="E173" s="23">
        <v>418.5</v>
      </c>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row>
    <row r="174" spans="1:240" ht="47.25">
      <c r="A174" s="12" t="s">
        <v>273</v>
      </c>
      <c r="B174" s="33" t="s">
        <v>278</v>
      </c>
      <c r="C174" s="22">
        <v>1066</v>
      </c>
      <c r="D174" s="22">
        <v>1066</v>
      </c>
      <c r="E174" s="22">
        <v>1066</v>
      </c>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row>
    <row r="175" spans="1:240" s="63" customFormat="1" ht="63">
      <c r="A175" s="12" t="s">
        <v>279</v>
      </c>
      <c r="B175" s="33" t="s">
        <v>280</v>
      </c>
      <c r="C175" s="22">
        <v>8166.4</v>
      </c>
      <c r="D175" s="22">
        <v>8166.4</v>
      </c>
      <c r="E175" s="22">
        <v>8166.4</v>
      </c>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row>
    <row r="176" spans="1:240" ht="78.75">
      <c r="A176" s="12" t="s">
        <v>279</v>
      </c>
      <c r="B176" s="33" t="s">
        <v>281</v>
      </c>
      <c r="C176" s="22">
        <v>11641.2</v>
      </c>
      <c r="D176" s="23">
        <v>12106.9</v>
      </c>
      <c r="E176" s="23">
        <v>12591.2</v>
      </c>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row>
    <row r="177" spans="1:240" ht="63">
      <c r="A177" s="12" t="s">
        <v>279</v>
      </c>
      <c r="B177" s="33" t="s">
        <v>282</v>
      </c>
      <c r="C177" s="22">
        <v>6803</v>
      </c>
      <c r="D177" s="23">
        <v>6803</v>
      </c>
      <c r="E177" s="23">
        <v>6803</v>
      </c>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row>
    <row r="178" spans="1:240" ht="47.25">
      <c r="A178" s="12" t="s">
        <v>279</v>
      </c>
      <c r="B178" s="33" t="s">
        <v>283</v>
      </c>
      <c r="C178" s="22">
        <v>59263</v>
      </c>
      <c r="D178" s="23">
        <v>61633.5</v>
      </c>
      <c r="E178" s="23">
        <v>64098.9</v>
      </c>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row>
    <row r="179" spans="1:240" ht="63">
      <c r="A179" s="12" t="s">
        <v>279</v>
      </c>
      <c r="B179" s="33" t="s">
        <v>284</v>
      </c>
      <c r="C179" s="22">
        <v>1850.3</v>
      </c>
      <c r="D179" s="22">
        <v>1850.3</v>
      </c>
      <c r="E179" s="22">
        <v>1850.3</v>
      </c>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row>
    <row r="180" spans="1:240" ht="63">
      <c r="A180" s="60" t="s">
        <v>279</v>
      </c>
      <c r="B180" s="39" t="s">
        <v>285</v>
      </c>
      <c r="C180" s="22">
        <v>0.1</v>
      </c>
      <c r="D180" s="23">
        <v>0.1</v>
      </c>
      <c r="E180" s="23">
        <v>0.1</v>
      </c>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row>
    <row r="181" spans="1:240" ht="63">
      <c r="A181" s="60" t="s">
        <v>279</v>
      </c>
      <c r="B181" s="39" t="s">
        <v>286</v>
      </c>
      <c r="C181" s="22">
        <v>10090.5</v>
      </c>
      <c r="D181" s="22">
        <v>10090.5</v>
      </c>
      <c r="E181" s="22">
        <v>10090.5</v>
      </c>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row>
    <row r="182" spans="1:240" ht="63">
      <c r="A182" s="12" t="s">
        <v>279</v>
      </c>
      <c r="B182" s="33" t="s">
        <v>287</v>
      </c>
      <c r="C182" s="22">
        <v>26474</v>
      </c>
      <c r="D182" s="23">
        <v>27533</v>
      </c>
      <c r="E182" s="23">
        <v>28634.3</v>
      </c>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row>
    <row r="183" spans="1:240" ht="63">
      <c r="A183" s="12" t="s">
        <v>279</v>
      </c>
      <c r="B183" s="33" t="s">
        <v>288</v>
      </c>
      <c r="C183" s="22">
        <v>185740</v>
      </c>
      <c r="D183" s="23">
        <v>192064.8</v>
      </c>
      <c r="E183" s="23">
        <v>199747.4</v>
      </c>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row>
    <row r="184" spans="1:240" ht="63">
      <c r="A184" s="12" t="s">
        <v>279</v>
      </c>
      <c r="B184" s="33" t="s">
        <v>289</v>
      </c>
      <c r="C184" s="22">
        <v>133158.5</v>
      </c>
      <c r="D184" s="23">
        <v>138326</v>
      </c>
      <c r="E184" s="23">
        <v>143700.29999999999</v>
      </c>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row>
    <row r="185" spans="1:240" ht="78.75">
      <c r="A185" s="12" t="s">
        <v>279</v>
      </c>
      <c r="B185" s="33" t="s">
        <v>290</v>
      </c>
      <c r="C185" s="22">
        <v>80962.399999999994</v>
      </c>
      <c r="D185" s="23">
        <v>81876.5</v>
      </c>
      <c r="E185" s="23">
        <v>82827.199999999997</v>
      </c>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row>
    <row r="186" spans="1:240" ht="78.75">
      <c r="A186" s="12" t="s">
        <v>279</v>
      </c>
      <c r="B186" s="33" t="s">
        <v>291</v>
      </c>
      <c r="C186" s="22">
        <v>515.9</v>
      </c>
      <c r="D186" s="23">
        <v>536.5</v>
      </c>
      <c r="E186" s="23">
        <v>558</v>
      </c>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row>
    <row r="187" spans="1:240" ht="78.75">
      <c r="A187" s="12" t="s">
        <v>279</v>
      </c>
      <c r="B187" s="33" t="s">
        <v>292</v>
      </c>
      <c r="C187" s="22">
        <v>27.2</v>
      </c>
      <c r="D187" s="23">
        <v>27.2</v>
      </c>
      <c r="E187" s="23">
        <v>27.2</v>
      </c>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row>
    <row r="188" spans="1:240" ht="63">
      <c r="A188" s="12" t="s">
        <v>279</v>
      </c>
      <c r="B188" s="33" t="s">
        <v>293</v>
      </c>
      <c r="C188" s="22">
        <v>87647.5</v>
      </c>
      <c r="D188" s="23">
        <v>88553.5</v>
      </c>
      <c r="E188" s="23">
        <v>89004.6</v>
      </c>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row>
    <row r="189" spans="1:240" ht="110.25">
      <c r="A189" s="12" t="s">
        <v>279</v>
      </c>
      <c r="B189" s="33" t="s">
        <v>294</v>
      </c>
      <c r="C189" s="22">
        <v>88.2</v>
      </c>
      <c r="D189" s="23">
        <v>88.2</v>
      </c>
      <c r="E189" s="23">
        <v>88.2</v>
      </c>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row>
    <row r="190" spans="1:240" ht="78.75">
      <c r="A190" s="12" t="s">
        <v>279</v>
      </c>
      <c r="B190" s="64" t="s">
        <v>295</v>
      </c>
      <c r="C190" s="22">
        <v>71.8</v>
      </c>
      <c r="D190" s="23">
        <v>71.8</v>
      </c>
      <c r="E190" s="23">
        <v>71.8</v>
      </c>
    </row>
    <row r="191" spans="1:240" ht="94.5">
      <c r="A191" s="12" t="s">
        <v>279</v>
      </c>
      <c r="B191" s="33" t="s">
        <v>296</v>
      </c>
      <c r="C191" s="22">
        <v>8384.5</v>
      </c>
      <c r="D191" s="23">
        <v>9557.9</v>
      </c>
      <c r="E191" s="23">
        <v>10991.9</v>
      </c>
    </row>
    <row r="192" spans="1:240" ht="110.25">
      <c r="A192" s="12" t="s">
        <v>297</v>
      </c>
      <c r="B192" s="33" t="s">
        <v>298</v>
      </c>
      <c r="C192" s="22">
        <v>4180</v>
      </c>
      <c r="D192" s="22">
        <v>4180</v>
      </c>
      <c r="E192" s="22">
        <v>4180</v>
      </c>
    </row>
    <row r="193" spans="1:5" ht="141.75">
      <c r="A193" s="12" t="s">
        <v>297</v>
      </c>
      <c r="B193" s="33" t="s">
        <v>299</v>
      </c>
      <c r="C193" s="65">
        <v>46622.5</v>
      </c>
      <c r="D193" s="65">
        <v>46708.2</v>
      </c>
      <c r="E193" s="65">
        <v>46350.3</v>
      </c>
    </row>
    <row r="194" spans="1:5" ht="94.5">
      <c r="A194" s="12" t="s">
        <v>297</v>
      </c>
      <c r="B194" s="33" t="s">
        <v>300</v>
      </c>
      <c r="C194" s="22">
        <v>852507.5</v>
      </c>
      <c r="D194" s="22">
        <v>852507.5</v>
      </c>
      <c r="E194" s="22">
        <v>852507.5</v>
      </c>
    </row>
    <row r="195" spans="1:5" ht="78.75">
      <c r="A195" s="12" t="s">
        <v>297</v>
      </c>
      <c r="B195" s="33" t="s">
        <v>301</v>
      </c>
      <c r="C195" s="22">
        <v>631560.69999999995</v>
      </c>
      <c r="D195" s="22">
        <v>631560.69999999995</v>
      </c>
      <c r="E195" s="22">
        <v>631560.69999999995</v>
      </c>
    </row>
    <row r="196" spans="1:5" ht="78.75">
      <c r="A196" s="12" t="s">
        <v>297</v>
      </c>
      <c r="B196" s="33" t="s">
        <v>302</v>
      </c>
      <c r="C196" s="22">
        <v>39787.300000000003</v>
      </c>
      <c r="D196" s="22">
        <v>39787.300000000003</v>
      </c>
      <c r="E196" s="22">
        <v>39787.300000000003</v>
      </c>
    </row>
    <row r="197" spans="1:5" ht="47.25">
      <c r="A197" s="12" t="s">
        <v>303</v>
      </c>
      <c r="B197" s="33" t="s">
        <v>304</v>
      </c>
      <c r="C197" s="22">
        <v>98440.1</v>
      </c>
      <c r="D197" s="23">
        <v>99576</v>
      </c>
      <c r="E197" s="23">
        <v>100757.2</v>
      </c>
    </row>
    <row r="198" spans="1:5" ht="78.75">
      <c r="A198" s="12" t="s">
        <v>305</v>
      </c>
      <c r="B198" s="33" t="s">
        <v>306</v>
      </c>
      <c r="C198" s="22">
        <v>31774.7</v>
      </c>
      <c r="D198" s="22">
        <v>31774.7</v>
      </c>
      <c r="E198" s="22">
        <v>31774.7</v>
      </c>
    </row>
    <row r="199" spans="1:5" ht="63">
      <c r="A199" s="12" t="s">
        <v>307</v>
      </c>
      <c r="B199" s="33" t="s">
        <v>308</v>
      </c>
      <c r="C199" s="22">
        <v>65478.6</v>
      </c>
      <c r="D199" s="22">
        <v>65478.6</v>
      </c>
      <c r="E199" s="22">
        <v>65478.6</v>
      </c>
    </row>
    <row r="200" spans="1:5" ht="63">
      <c r="A200" s="12" t="s">
        <v>309</v>
      </c>
      <c r="B200" s="33" t="s">
        <v>310</v>
      </c>
      <c r="C200" s="22">
        <v>166.8</v>
      </c>
      <c r="D200" s="23">
        <v>16.399999999999999</v>
      </c>
      <c r="E200" s="23">
        <v>14.6</v>
      </c>
    </row>
    <row r="201" spans="1:5" ht="63">
      <c r="A201" s="12" t="s">
        <v>311</v>
      </c>
      <c r="B201" s="33" t="s">
        <v>312</v>
      </c>
      <c r="C201" s="22">
        <v>0</v>
      </c>
      <c r="D201" s="23">
        <v>0</v>
      </c>
      <c r="E201" s="23">
        <v>0</v>
      </c>
    </row>
    <row r="202" spans="1:5" ht="63">
      <c r="A202" s="12" t="s">
        <v>313</v>
      </c>
      <c r="B202" s="33" t="s">
        <v>314</v>
      </c>
      <c r="C202" s="22">
        <v>16268.5</v>
      </c>
      <c r="D202" s="23">
        <v>16919.3</v>
      </c>
      <c r="E202" s="23">
        <v>17596.099999999999</v>
      </c>
    </row>
    <row r="203" spans="1:5" ht="31.5">
      <c r="A203" s="12" t="s">
        <v>315</v>
      </c>
      <c r="B203" s="33" t="s">
        <v>316</v>
      </c>
      <c r="C203" s="22">
        <v>105843.8</v>
      </c>
      <c r="D203" s="23">
        <v>105829.8</v>
      </c>
      <c r="E203" s="23">
        <v>105829.8</v>
      </c>
    </row>
    <row r="204" spans="1:5" ht="63">
      <c r="A204" s="12" t="s">
        <v>317</v>
      </c>
      <c r="B204" s="33" t="s">
        <v>318</v>
      </c>
      <c r="C204" s="22">
        <v>0</v>
      </c>
      <c r="D204" s="23">
        <v>0</v>
      </c>
      <c r="E204" s="23">
        <v>0</v>
      </c>
    </row>
    <row r="205" spans="1:5" ht="94.5">
      <c r="A205" s="12" t="s">
        <v>319</v>
      </c>
      <c r="B205" s="33" t="s">
        <v>320</v>
      </c>
      <c r="C205" s="22">
        <v>0</v>
      </c>
      <c r="D205" s="23">
        <v>0</v>
      </c>
      <c r="E205" s="23">
        <v>0</v>
      </c>
    </row>
    <row r="206" spans="1:5" ht="47.25">
      <c r="A206" s="12" t="s">
        <v>321</v>
      </c>
      <c r="B206" s="33" t="s">
        <v>322</v>
      </c>
      <c r="C206" s="22">
        <v>17714.099999999999</v>
      </c>
      <c r="D206" s="23">
        <v>17974.7</v>
      </c>
      <c r="E206" s="23">
        <v>17974.7</v>
      </c>
    </row>
    <row r="207" spans="1:5" ht="31.5">
      <c r="A207" s="12" t="s">
        <v>323</v>
      </c>
      <c r="B207" s="33" t="s">
        <v>324</v>
      </c>
      <c r="C207" s="22">
        <v>5109.8</v>
      </c>
      <c r="D207" s="23">
        <v>4687.8999999999996</v>
      </c>
      <c r="E207" s="23">
        <v>4919.8999999999996</v>
      </c>
    </row>
    <row r="208" spans="1:5" ht="47.25">
      <c r="A208" s="66" t="s">
        <v>325</v>
      </c>
      <c r="B208" s="64" t="s">
        <v>326</v>
      </c>
      <c r="C208" s="22">
        <v>161.30000000000001</v>
      </c>
      <c r="D208" s="22">
        <v>161.30000000000001</v>
      </c>
      <c r="E208" s="22">
        <v>161.30000000000001</v>
      </c>
    </row>
    <row r="209" spans="1:6" ht="15.75">
      <c r="A209" s="14" t="s">
        <v>327</v>
      </c>
      <c r="B209" s="15" t="s">
        <v>328</v>
      </c>
      <c r="C209" s="16">
        <f t="shared" ref="C209:E209" si="0">SUM(C210:C215)</f>
        <v>82230.100000000006</v>
      </c>
      <c r="D209" s="16">
        <f t="shared" si="0"/>
        <v>78778.600000000006</v>
      </c>
      <c r="E209" s="16">
        <f t="shared" si="0"/>
        <v>87074.4</v>
      </c>
    </row>
    <row r="210" spans="1:6" ht="47.25">
      <c r="A210" s="12" t="s">
        <v>329</v>
      </c>
      <c r="B210" s="55" t="s">
        <v>330</v>
      </c>
      <c r="C210" s="22">
        <v>703</v>
      </c>
      <c r="D210" s="22">
        <v>0</v>
      </c>
      <c r="E210" s="22">
        <v>0</v>
      </c>
    </row>
    <row r="211" spans="1:6" ht="47.25">
      <c r="A211" s="12" t="s">
        <v>329</v>
      </c>
      <c r="B211" s="55" t="s">
        <v>331</v>
      </c>
      <c r="C211" s="22">
        <v>2050.4</v>
      </c>
      <c r="D211" s="22">
        <v>0</v>
      </c>
      <c r="E211" s="22">
        <v>0</v>
      </c>
    </row>
    <row r="212" spans="1:6" ht="94.5">
      <c r="A212" s="12" t="s">
        <v>332</v>
      </c>
      <c r="B212" s="55" t="s">
        <v>333</v>
      </c>
      <c r="C212" s="22">
        <v>1048.0999999999999</v>
      </c>
      <c r="D212" s="22">
        <v>0</v>
      </c>
      <c r="E212" s="22">
        <v>0</v>
      </c>
    </row>
    <row r="213" spans="1:6" ht="63">
      <c r="A213" s="12" t="s">
        <v>332</v>
      </c>
      <c r="B213" s="64" t="s">
        <v>334</v>
      </c>
      <c r="C213" s="22">
        <v>0</v>
      </c>
      <c r="D213" s="23">
        <v>350</v>
      </c>
      <c r="E213" s="23">
        <v>0</v>
      </c>
    </row>
    <row r="214" spans="1:6" ht="78.75">
      <c r="A214" s="12" t="s">
        <v>332</v>
      </c>
      <c r="B214" s="64" t="s">
        <v>335</v>
      </c>
      <c r="C214" s="22">
        <v>0</v>
      </c>
      <c r="D214" s="23">
        <v>0</v>
      </c>
      <c r="E214" s="23">
        <v>2000</v>
      </c>
    </row>
    <row r="215" spans="1:6" ht="78.75">
      <c r="A215" s="12" t="s">
        <v>336</v>
      </c>
      <c r="B215" s="64" t="s">
        <v>337</v>
      </c>
      <c r="C215" s="22">
        <v>78428.600000000006</v>
      </c>
      <c r="D215" s="23">
        <v>78428.600000000006</v>
      </c>
      <c r="E215" s="23">
        <v>85074.4</v>
      </c>
    </row>
    <row r="216" spans="1:6" ht="31.5">
      <c r="A216" s="14" t="s">
        <v>338</v>
      </c>
      <c r="B216" s="15" t="s">
        <v>339</v>
      </c>
      <c r="C216" s="16">
        <v>0</v>
      </c>
      <c r="D216" s="16">
        <v>0</v>
      </c>
      <c r="E216" s="16">
        <v>0</v>
      </c>
    </row>
    <row r="217" spans="1:6" ht="15.75">
      <c r="A217" s="14" t="s">
        <v>340</v>
      </c>
      <c r="B217" s="15" t="s">
        <v>341</v>
      </c>
      <c r="C217" s="43">
        <f>SUM(C218)</f>
        <v>1</v>
      </c>
      <c r="D217" s="23">
        <v>0</v>
      </c>
      <c r="E217" s="23">
        <v>0</v>
      </c>
    </row>
    <row r="218" spans="1:6" ht="47.25">
      <c r="A218" s="41" t="s">
        <v>342</v>
      </c>
      <c r="B218" s="33" t="s">
        <v>343</v>
      </c>
      <c r="C218" s="23">
        <v>1</v>
      </c>
      <c r="D218" s="23">
        <v>0</v>
      </c>
      <c r="E218" s="23">
        <v>0</v>
      </c>
    </row>
    <row r="219" spans="1:6" ht="15.75">
      <c r="A219" s="14" t="s">
        <v>344</v>
      </c>
      <c r="B219" s="15" t="s">
        <v>345</v>
      </c>
      <c r="C219" s="16">
        <f>C111+C216+C217</f>
        <v>5489189.7999999989</v>
      </c>
      <c r="D219" s="16">
        <f>D111+D216+D217</f>
        <v>3798507.3999999994</v>
      </c>
      <c r="E219" s="16">
        <f>E111+E216+E217</f>
        <v>3978429.7</v>
      </c>
    </row>
    <row r="220" spans="1:6" ht="15.75">
      <c r="A220" s="67" t="s">
        <v>346</v>
      </c>
      <c r="B220" s="67"/>
      <c r="C220" s="16">
        <f>C219+C110</f>
        <v>7411580.5999999987</v>
      </c>
      <c r="D220" s="16">
        <f>D219+D110</f>
        <v>5793726.1999999993</v>
      </c>
      <c r="E220" s="16">
        <f>E219+E110</f>
        <v>6068856.5</v>
      </c>
    </row>
    <row r="221" spans="1:6">
      <c r="E221" s="68"/>
    </row>
    <row r="222" spans="1:6">
      <c r="E222" s="68"/>
    </row>
    <row r="223" spans="1:6">
      <c r="E223" s="68"/>
    </row>
    <row r="224" spans="1:6">
      <c r="E224" s="68"/>
      <c r="F224" s="17"/>
    </row>
    <row r="225" spans="5:5">
      <c r="E225" s="68"/>
    </row>
    <row r="226" spans="5:5">
      <c r="E226" s="68"/>
    </row>
    <row r="227" spans="5:5">
      <c r="E227" s="68"/>
    </row>
    <row r="228" spans="5:5">
      <c r="E228" s="68"/>
    </row>
    <row r="229" spans="5:5">
      <c r="E229" s="68"/>
    </row>
    <row r="230" spans="5:5">
      <c r="E230" s="68"/>
    </row>
    <row r="231" spans="5:5">
      <c r="E231" s="68"/>
    </row>
    <row r="232" spans="5:5">
      <c r="E232" s="68"/>
    </row>
    <row r="233" spans="5:5">
      <c r="E233" s="69"/>
    </row>
    <row r="234" spans="5:5">
      <c r="E234" s="69"/>
    </row>
    <row r="235" spans="5:5">
      <c r="E235" s="69"/>
    </row>
    <row r="236" spans="5:5">
      <c r="E236" s="69"/>
    </row>
    <row r="237" spans="5:5">
      <c r="E237" s="69"/>
    </row>
    <row r="238" spans="5:5">
      <c r="E238" s="69"/>
    </row>
    <row r="239" spans="5:5">
      <c r="E239" s="69"/>
    </row>
    <row r="240" spans="5:5">
      <c r="E240" s="69"/>
    </row>
    <row r="241" spans="5:5">
      <c r="E241" s="69"/>
    </row>
    <row r="242" spans="5:5">
      <c r="E242" s="69"/>
    </row>
    <row r="243" spans="5:5">
      <c r="E243" s="69"/>
    </row>
    <row r="244" spans="5:5">
      <c r="E244" s="69"/>
    </row>
    <row r="245" spans="5:5">
      <c r="E245" s="69"/>
    </row>
    <row r="246" spans="5:5">
      <c r="E246" s="69"/>
    </row>
    <row r="247" spans="5:5">
      <c r="E247" s="69"/>
    </row>
    <row r="248" spans="5:5">
      <c r="E248" s="69"/>
    </row>
    <row r="249" spans="5:5">
      <c r="E249" s="69"/>
    </row>
    <row r="250" spans="5:5">
      <c r="E250" s="69"/>
    </row>
    <row r="251" spans="5:5">
      <c r="E251" s="69"/>
    </row>
    <row r="252" spans="5:5">
      <c r="E252" s="69"/>
    </row>
    <row r="253" spans="5:5">
      <c r="E253" s="69"/>
    </row>
    <row r="254" spans="5:5">
      <c r="E254" s="69"/>
    </row>
    <row r="255" spans="5:5">
      <c r="E255" s="69"/>
    </row>
    <row r="256" spans="5:5">
      <c r="E256" s="69"/>
    </row>
    <row r="257" spans="5:5">
      <c r="E257" s="69"/>
    </row>
    <row r="258" spans="5:5">
      <c r="E258" s="69"/>
    </row>
    <row r="259" spans="5:5">
      <c r="E259" s="69"/>
    </row>
    <row r="260" spans="5:5">
      <c r="E260" s="69"/>
    </row>
    <row r="261" spans="5:5">
      <c r="E261" s="69"/>
    </row>
    <row r="262" spans="5:5">
      <c r="E262" s="69"/>
    </row>
    <row r="263" spans="5:5">
      <c r="E263" s="69"/>
    </row>
    <row r="264" spans="5:5">
      <c r="E264" s="69"/>
    </row>
    <row r="265" spans="5:5">
      <c r="E265" s="69"/>
    </row>
    <row r="266" spans="5:5">
      <c r="E266" s="69"/>
    </row>
    <row r="267" spans="5:5">
      <c r="E267" s="69"/>
    </row>
    <row r="268" spans="5:5">
      <c r="E268" s="69"/>
    </row>
    <row r="269" spans="5:5">
      <c r="E269" s="69"/>
    </row>
    <row r="270" spans="5:5">
      <c r="E270" s="69"/>
    </row>
    <row r="271" spans="5:5">
      <c r="E271" s="69"/>
    </row>
    <row r="272" spans="5:5">
      <c r="E272" s="69"/>
    </row>
    <row r="273" spans="5:5">
      <c r="E273" s="69"/>
    </row>
    <row r="274" spans="5:5">
      <c r="E274" s="69"/>
    </row>
    <row r="275" spans="5:5">
      <c r="E275" s="69"/>
    </row>
    <row r="276" spans="5:5">
      <c r="E276" s="69"/>
    </row>
    <row r="277" spans="5:5">
      <c r="E277" s="69"/>
    </row>
    <row r="278" spans="5:5">
      <c r="E278" s="69"/>
    </row>
    <row r="279" spans="5:5">
      <c r="E279" s="69"/>
    </row>
    <row r="280" spans="5:5">
      <c r="E280" s="69"/>
    </row>
    <row r="281" spans="5:5">
      <c r="E281" s="69"/>
    </row>
    <row r="282" spans="5:5">
      <c r="E282" s="69"/>
    </row>
    <row r="283" spans="5:5">
      <c r="E283" s="69"/>
    </row>
    <row r="284" spans="5:5">
      <c r="E284" s="69"/>
    </row>
    <row r="285" spans="5:5">
      <c r="E285" s="69"/>
    </row>
    <row r="286" spans="5:5">
      <c r="E286" s="69"/>
    </row>
    <row r="287" spans="5:5">
      <c r="E287" s="69"/>
    </row>
    <row r="288" spans="5:5">
      <c r="E288" s="69"/>
    </row>
    <row r="289" spans="5:5">
      <c r="E289" s="69"/>
    </row>
    <row r="290" spans="5:5">
      <c r="E290" s="69"/>
    </row>
    <row r="291" spans="5:5">
      <c r="E291" s="69"/>
    </row>
    <row r="292" spans="5:5">
      <c r="E292" s="69"/>
    </row>
    <row r="293" spans="5:5">
      <c r="E293" s="69"/>
    </row>
    <row r="294" spans="5:5">
      <c r="E294" s="69"/>
    </row>
    <row r="295" spans="5:5">
      <c r="E295" s="69"/>
    </row>
    <row r="296" spans="5:5">
      <c r="E296" s="69"/>
    </row>
    <row r="297" spans="5:5">
      <c r="E297" s="69"/>
    </row>
    <row r="298" spans="5:5">
      <c r="E298" s="69"/>
    </row>
    <row r="299" spans="5:5">
      <c r="E299" s="69"/>
    </row>
    <row r="300" spans="5:5">
      <c r="E300" s="69"/>
    </row>
    <row r="301" spans="5:5">
      <c r="E301" s="69"/>
    </row>
    <row r="302" spans="5:5">
      <c r="E302" s="69"/>
    </row>
    <row r="303" spans="5:5">
      <c r="E303" s="69"/>
    </row>
    <row r="304" spans="5:5">
      <c r="E304" s="69"/>
    </row>
    <row r="305" spans="5:5">
      <c r="E305" s="69"/>
    </row>
    <row r="306" spans="5:5">
      <c r="E306" s="69"/>
    </row>
    <row r="307" spans="5:5">
      <c r="E307" s="69"/>
    </row>
    <row r="308" spans="5:5">
      <c r="E308" s="69"/>
    </row>
    <row r="309" spans="5:5">
      <c r="E309" s="69"/>
    </row>
    <row r="310" spans="5:5">
      <c r="E310" s="69"/>
    </row>
    <row r="311" spans="5:5">
      <c r="E311" s="69"/>
    </row>
    <row r="312" spans="5:5">
      <c r="E312" s="69"/>
    </row>
    <row r="313" spans="5:5">
      <c r="E313" s="69"/>
    </row>
    <row r="314" spans="5:5">
      <c r="E314" s="69"/>
    </row>
    <row r="315" spans="5:5">
      <c r="E315" s="69"/>
    </row>
    <row r="316" spans="5:5">
      <c r="E316" s="69"/>
    </row>
    <row r="317" spans="5:5">
      <c r="E317" s="69"/>
    </row>
    <row r="318" spans="5:5">
      <c r="E318" s="69"/>
    </row>
    <row r="319" spans="5:5">
      <c r="E319" s="69"/>
    </row>
    <row r="320" spans="5:5">
      <c r="E320" s="69"/>
    </row>
    <row r="321" spans="5:5">
      <c r="E321" s="69"/>
    </row>
    <row r="322" spans="5:5">
      <c r="E322" s="69"/>
    </row>
    <row r="323" spans="5:5">
      <c r="E323" s="69"/>
    </row>
    <row r="324" spans="5:5">
      <c r="E324" s="69"/>
    </row>
    <row r="325" spans="5:5">
      <c r="E325" s="69"/>
    </row>
    <row r="326" spans="5:5">
      <c r="E326" s="69"/>
    </row>
    <row r="327" spans="5:5">
      <c r="E327" s="69"/>
    </row>
    <row r="328" spans="5:5">
      <c r="E328" s="69"/>
    </row>
    <row r="329" spans="5:5">
      <c r="E329" s="69"/>
    </row>
    <row r="330" spans="5:5">
      <c r="E330" s="69"/>
    </row>
    <row r="331" spans="5:5">
      <c r="E331" s="69"/>
    </row>
    <row r="332" spans="5:5">
      <c r="E332" s="69"/>
    </row>
    <row r="333" spans="5:5">
      <c r="E333" s="69"/>
    </row>
    <row r="334" spans="5:5">
      <c r="E334" s="69"/>
    </row>
    <row r="335" spans="5:5">
      <c r="E335" s="69"/>
    </row>
    <row r="336" spans="5:5">
      <c r="E336" s="69"/>
    </row>
  </sheetData>
  <mergeCells count="7">
    <mergeCell ref="A109:B109"/>
    <mergeCell ref="D1:E1"/>
    <mergeCell ref="D2:E2"/>
    <mergeCell ref="D3:E3"/>
    <mergeCell ref="D4:E4"/>
    <mergeCell ref="A6:E6"/>
    <mergeCell ref="A12:A13"/>
  </mergeCells>
  <hyperlinks>
    <hyperlink ref="B88"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3" r:id="rId3" display="consultantplus://offline/ref=D42EAC7BD398020209D35F6AF6672FBA6F13F77B84F225875A8095FA102A9B2D8E358CD609751112B9E7A4869E64DFF883BAA8D38BAB06D8YDV9M"/>
    <hyperlink ref="B84" r:id="rId4" display="consultantplus://offline/ref=D42EAC7BD398020209D35F6AF6672FBA6F13F77B84F225875A8095FA102A9B2D8E358CD609751112B9E7A4869E64DFF883BAA8D38BAB06D8YDV9M"/>
    <hyperlink ref="B92" r:id="rId5" display="consultantplus://offline/ref=64FC3C9F96C0230A0CECA4E56C028B5E86A06F799E50F1FABBE4A6CFAC6E9A2AB2A69A82FE33DE9CACC0441FC29EF02FFBFA7ABCF960A970JDh7G"/>
  </hyperlinks>
  <pageMargins left="0.82" right="0.35433070866141736" top="0.32" bottom="0.21" header="0.31496062992125984" footer="0.26"/>
  <pageSetup paperSize="9" scale="90" orientation="landscape" horizontalDpi="180" verticalDpi="180"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2022-03-02T03:36:37Z</cp:lastPrinted>
  <dcterms:created xsi:type="dcterms:W3CDTF">2022-03-02T03:36:03Z</dcterms:created>
  <dcterms:modified xsi:type="dcterms:W3CDTF">2022-03-04T06:24:10Z</dcterms:modified>
</cp:coreProperties>
</file>