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27795" windowHeight="12585"/>
  </bookViews>
  <sheets>
    <sheet name="доходы" sheetId="1" r:id="rId1"/>
  </sheets>
  <definedNames>
    <definedName name="_xlnm.Print_Titles" localSheetId="0">доходы!$9:$9</definedName>
    <definedName name="_xlnm.Print_Area" localSheetId="0">доходы!$A$1:$E$243</definedName>
  </definedNames>
  <calcPr calcId="125725"/>
</workbook>
</file>

<file path=xl/calcChain.xml><?xml version="1.0" encoding="utf-8"?>
<calcChain xmlns="http://schemas.openxmlformats.org/spreadsheetml/2006/main">
  <c r="C239" i="1"/>
  <c r="C237"/>
  <c r="C236" s="1"/>
  <c r="E225"/>
  <c r="D225"/>
  <c r="C225"/>
  <c r="E183"/>
  <c r="D183"/>
  <c r="C183"/>
  <c r="E140"/>
  <c r="D140"/>
  <c r="C140"/>
  <c r="C137"/>
  <c r="C135" s="1"/>
  <c r="C134" s="1"/>
  <c r="E135"/>
  <c r="E134" s="1"/>
  <c r="E242" s="1"/>
  <c r="D135"/>
  <c r="D134"/>
  <c r="D242" s="1"/>
  <c r="E130"/>
  <c r="D130"/>
  <c r="C130"/>
  <c r="E85"/>
  <c r="D85"/>
  <c r="C85"/>
  <c r="E74"/>
  <c r="D74"/>
  <c r="C74"/>
  <c r="E67"/>
  <c r="D67"/>
  <c r="D62" s="1"/>
  <c r="C67"/>
  <c r="E63"/>
  <c r="D63"/>
  <c r="C63"/>
  <c r="C62" s="1"/>
  <c r="C56" s="1"/>
  <c r="E62"/>
  <c r="E57"/>
  <c r="E56" s="1"/>
  <c r="D57"/>
  <c r="C57"/>
  <c r="E52"/>
  <c r="D52"/>
  <c r="C52"/>
  <c r="E41"/>
  <c r="D41"/>
  <c r="C41"/>
  <c r="E36"/>
  <c r="D36"/>
  <c r="C36"/>
  <c r="E33"/>
  <c r="E31" s="1"/>
  <c r="D33"/>
  <c r="C33"/>
  <c r="C31" s="1"/>
  <c r="D31"/>
  <c r="E24"/>
  <c r="D24"/>
  <c r="D23" s="1"/>
  <c r="C24"/>
  <c r="C23" s="1"/>
  <c r="E23"/>
  <c r="E18"/>
  <c r="D18"/>
  <c r="C18"/>
  <c r="E11"/>
  <c r="D11"/>
  <c r="C11"/>
  <c r="E10"/>
  <c r="D10"/>
  <c r="C10"/>
  <c r="D40" l="1"/>
  <c r="C40"/>
  <c r="C132"/>
  <c r="C133" s="1"/>
  <c r="E40"/>
  <c r="E132"/>
  <c r="E133" s="1"/>
  <c r="E243" s="1"/>
  <c r="D56"/>
  <c r="D132" s="1"/>
  <c r="D133" s="1"/>
  <c r="D243" s="1"/>
  <c r="C242"/>
  <c r="C243" l="1"/>
</calcChain>
</file>

<file path=xl/comments1.xml><?xml version="1.0" encoding="utf-8"?>
<comments xmlns="http://schemas.openxmlformats.org/spreadsheetml/2006/main">
  <authors>
    <author>Автор</author>
  </authors>
  <commentList>
    <comment ref="C230" authorId="0">
      <text>
        <r>
          <rPr>
            <b/>
            <sz val="9"/>
            <color indexed="81"/>
            <rFont val="Tahoma"/>
            <family val="2"/>
            <charset val="204"/>
          </rPr>
          <t>Автор:</t>
        </r>
        <r>
          <rPr>
            <sz val="9"/>
            <color indexed="81"/>
            <rFont val="Tahoma"/>
            <family val="2"/>
            <charset val="204"/>
          </rPr>
          <t xml:space="preserve">
1 363 341,0</t>
        </r>
      </text>
    </comment>
  </commentList>
</comments>
</file>

<file path=xl/sharedStrings.xml><?xml version="1.0" encoding="utf-8"?>
<sst xmlns="http://schemas.openxmlformats.org/spreadsheetml/2006/main" count="474" uniqueCount="382">
  <si>
    <t>Миасского городского округа</t>
  </si>
  <si>
    <t>Объем бюджета Миасского городского округа по доходам на 2021 год и на плановый период 2022-2023 годов.</t>
  </si>
  <si>
    <t>(тыс. рублей)</t>
  </si>
  <si>
    <t>Коды бюджетной классификации</t>
  </si>
  <si>
    <t>Наименование доходов</t>
  </si>
  <si>
    <t>Сумма на 
2021 год</t>
  </si>
  <si>
    <t xml:space="preserve">Сумма на 2022 год </t>
  </si>
  <si>
    <t xml:space="preserve">Сумма на 
2023 год </t>
  </si>
  <si>
    <t xml:space="preserve"> 000 1 01 02000 01 0000 110</t>
  </si>
  <si>
    <t xml:space="preserve"> Налог на доходы физических лиц</t>
  </si>
  <si>
    <t>в т.ч. дополнительный норматив отчислений от НДФЛ, заменяющий дотацию из областного ФФП МР,
2021 год - 16,89885010%, 2022 год - 16,52247300%, 2023 год - 17,14368776%</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</si>
  <si>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</si>
  <si>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</si>
  <si>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</si>
  <si>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</si>
  <si>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</si>
  <si>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</si>
  <si>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</si>
  <si>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</si>
  <si>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</si>
  <si>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</si>
  <si>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</si>
  <si>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</si>
  <si>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</si>
  <si>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</si>
  <si>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</si>
  <si>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</si>
  <si>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</si>
  <si>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</si>
  <si>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</si>
  <si>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</si>
  <si>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</si>
  <si>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</si>
  <si>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</si>
  <si>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</si>
  <si>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</si>
  <si>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</si>
  <si>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</si>
  <si>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</si>
  <si>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</si>
  <si>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</si>
  <si>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</si>
  <si>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</si>
  <si>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</si>
  <si>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</si>
  <si>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</si>
  <si>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</si>
  <si>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</si>
  <si>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</si>
  <si>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</si>
  <si>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</si>
  <si>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</si>
  <si>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</si>
  <si>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</si>
  <si>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</si>
  <si>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</si>
  <si>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</si>
  <si>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</si>
  <si>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</si>
  <si>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</si>
  <si>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</si>
  <si>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</si>
  <si>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</si>
  <si>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</si>
  <si>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</si>
  <si>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</si>
  <si>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</si>
  <si>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</si>
  <si>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</si>
  <si>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</si>
  <si>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</si>
  <si>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</si>
  <si>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</si>
  <si>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</si>
  <si>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</si>
  <si>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</si>
  <si>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</si>
  <si>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</si>
  <si>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</si>
  <si>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</si>
  <si>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</si>
  <si>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</si>
  <si>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</si>
  <si>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</si>
  <si>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</si>
  <si>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</si>
  <si>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</si>
  <si>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</si>
  <si>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</si>
  <si>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</si>
  <si>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</si>
  <si>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</si>
  <si>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</si>
  <si>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</si>
  <si>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</si>
  <si>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</si>
  <si>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</si>
  <si>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</si>
  <si>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</si>
  <si>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</si>
  <si>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</si>
  <si>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</si>
  <si>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</si>
  <si>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</si>
  <si>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</si>
  <si>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</si>
  <si>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</si>
  <si>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</si>
  <si>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</si>
  <si>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</si>
  <si>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</si>
  <si>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</si>
  <si>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</si>
  <si>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</si>
  <si>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</si>
  <si>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289 1 13 02994 04 0000 130</t>
  </si>
  <si>
    <t>291 1 13 02994 04 0000 130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</si>
  <si>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</si>
  <si>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</si>
  <si>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</si>
  <si>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</si>
  <si>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</si>
  <si>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</si>
  <si>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</si>
  <si>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</si>
  <si>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</si>
  <si>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</si>
  <si>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289 1 14 02042 04 0000 440</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</si>
  <si>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</si>
  <si>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</si>
  <si>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</si>
  <si>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</si>
  <si>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</si>
  <si>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</si>
  <si>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</si>
  <si>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</si>
  <si>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</si>
  <si>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</si>
  <si>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</si>
  <si>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</si>
  <si>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</si>
  <si>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</si>
  <si>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</si>
  <si>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</si>
  <si>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</si>
  <si>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</si>
  <si>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</si>
  <si>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</si>
  <si>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</si>
  <si>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</si>
  <si>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</si>
  <si>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</si>
  <si>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</si>
  <si>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</si>
  <si>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</si>
  <si>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</si>
  <si>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</si>
  <si>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</si>
  <si>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</si>
  <si>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</si>
  <si>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</si>
  <si>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</si>
  <si>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</si>
  <si>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</si>
  <si>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</si>
  <si>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</si>
  <si>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</si>
  <si>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</si>
  <si>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</si>
  <si>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</si>
  <si>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033 1 1 601193 01 0000 140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</si>
  <si>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</si>
  <si>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</si>
  <si>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</si>
  <si>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</si>
  <si>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</si>
  <si>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</si>
  <si>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</si>
  <si>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</si>
  <si>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284 1 16 07010 04 0000 140</t>
  </si>
  <si>
    <t>285 1 16 07010 04 0000 140</t>
  </si>
  <si>
    <t>288 1 16 07010 04 0000 140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</si>
  <si>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</si>
  <si>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</si>
  <si>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289 1 16 10031 04 0000 140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</si>
  <si>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</si>
  <si>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292 1 16 10031 04 0000 140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</si>
  <si>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</si>
  <si>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</si>
  <si>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</si>
  <si>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</si>
  <si>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</si>
  <si>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</si>
  <si>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</si>
  <si>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048 1 16 10123 01 0000 140</t>
  </si>
  <si>
    <t>076 1 16 10123 01 0000 140</t>
  </si>
  <si>
    <t>141 1 16 10123 01 0000 140</t>
  </si>
  <si>
    <t>182 1 16 10123 01 0000 140</t>
  </si>
  <si>
    <t>188 1 16 10123 01 0000 140</t>
  </si>
  <si>
    <t>283 1 16 10123 01 0000 140</t>
  </si>
  <si>
    <t>388 1 16 10123 01 0000 140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</si>
  <si>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</si>
  <si>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</si>
  <si>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</si>
  <si>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</si>
  <si>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</si>
  <si>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033 1 16 11050 01 0000 140</t>
  </si>
  <si>
    <t>048 1 16 11050 01 0000 140</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</si>
  <si>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</si>
  <si>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</si>
  <si>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</si>
  <si>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</si>
  <si>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</si>
  <si>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</si>
  <si>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</si>
  <si>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</si>
  <si>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</si>
  <si>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</si>
  <si>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</si>
  <si>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</si>
  <si>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</si>
  <si>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</si>
  <si>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</si>
  <si>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</si>
  <si>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</si>
  <si>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</si>
  <si>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</si>
  <si>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</si>
  <si>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</si>
  <si>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</si>
  <si>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</si>
  <si>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</si>
  <si>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</si>
  <si>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</si>
  <si>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</si>
  <si>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</si>
  <si>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</si>
  <si>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</si>
  <si>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283 2 02 25269 04 0000 150</t>
  </si>
  <si>
    <t xml:space="preserve">Субсидии бюджетам городских округов на закупку контейнеров для раздельного накопления твердых коммунальных отходов </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</si>
  <si>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</si>
  <si>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</si>
  <si>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</si>
  <si>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</si>
  <si>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</si>
  <si>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</si>
  <si>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283 2 02 25511 04 0000 150</t>
  </si>
  <si>
    <t>Субсидии бюджетам городских округов на проведение комплексных кадастровых работ</t>
  </si>
  <si>
    <t>289 2 02 25519 04 0000 150</t>
  </si>
  <si>
    <t>Субсидии бюджетам городских округов на поддержку отрасли культуры (Государственная поддержка лучших сельских учреждений культуры)</t>
  </si>
  <si>
    <t>Субсидии бюджетам городских округов на поддержку отрасли культуры (Государственная поддержка лучших работников сельских учреждений культуры)</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</si>
  <si>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</si>
  <si>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модельных муниципальных библиотек за счет средств областного бюджета</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</si>
  <si>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</si>
  <si>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</si>
  <si>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</si>
  <si>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</si>
  <si>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</si>
  <si>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</si>
  <si>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выкуп зданий для размещения общеобразовательных организаций на 2022 год</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</si>
  <si>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на 2021 год и на плановый период 2022 и 2023 годов</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</si>
  <si>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</si>
  <si>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</si>
  <si>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реконструкцию и капитальный ремонт гидротехнических сооружений в целях обеспечения безопасности гидротехнических сооружений за счет средств областного бюджета на 2021 год и на плановый период 2022 и 2023 годов</t>
  </si>
  <si>
    <t>Прочие субсидии бюджетам городских округов на реализацию муниципальных программ (подпрограмм) поддержки социально ориентированных некоммерческих организаций</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</si>
  <si>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</si>
  <si>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</si>
  <si>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</si>
  <si>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</si>
  <si>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</si>
  <si>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поколения, на 2121 год и на плановый период 2022 и 2023 годов</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</si>
  <si>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</si>
  <si>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</si>
  <si>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 на 2021 год и на плановый период 2022 и 2023 годов</t>
  </si>
  <si>
    <t>Прочие субсидии бюджетам городских округов на организацию и проведение региональной акции по скандинавской ходьбе «Уральская тропа», на плановый период 2022 и 2023 годов</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</si>
  <si>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</si>
  <si>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</si>
  <si>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</si>
  <si>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</si>
  <si>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капитального ремонта зданий муниципальных общеобразовательных организаций</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</si>
  <si>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</si>
  <si>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</si>
  <si>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</si>
  <si>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</si>
  <si>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</si>
  <si>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</si>
  <si>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</si>
  <si>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на приобретение транспортных средств для организации перевозки обучающихся</t>
  </si>
  <si>
    <t>289 2 02 29999 04 0000 150</t>
  </si>
  <si>
    <t>Прочие субсидии бюджетам городских округов</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</si>
  <si>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</si>
  <si>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</si>
  <si>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</si>
  <si>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</si>
  <si>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</si>
  <si>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</si>
  <si>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</si>
  <si>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</si>
  <si>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</si>
  <si>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</si>
  <si>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</si>
  <si>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</si>
  <si>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</si>
  <si>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</si>
  <si>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</si>
  <si>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</si>
  <si>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</si>
  <si>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</si>
  <si>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</si>
  <si>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</si>
  <si>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</si>
  <si>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</si>
  <si>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</si>
  <si>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</si>
  <si>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</si>
  <si>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</si>
  <si>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по социальному  обслуживанию граждан</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</si>
  <si>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по назначению государственной социальной помощи, в том числе на основании социального контракта на 2021 год и на плановый период 2022 и 2023 годов</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</si>
  <si>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</si>
  <si>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</si>
  <si>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</si>
  <si>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</si>
  <si>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</si>
  <si>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</si>
  <si>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</si>
  <si>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</si>
  <si>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</si>
  <si>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</si>
  <si>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</si>
  <si>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</si>
  <si>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</si>
  <si>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</si>
  <si>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</si>
  <si>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</si>
  <si>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</si>
  <si>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</si>
  <si>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</si>
  <si>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</si>
  <si>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</si>
  <si>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</si>
  <si>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</si>
  <si>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</si>
  <si>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</si>
  <si>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</si>
  <si>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</si>
  <si>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283 2 02 35469 04 0000 150</t>
  </si>
  <si>
    <t>Субвенции бюджетам городских округов на проведение Всероссийской переписи населения 2020 года</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</si>
  <si>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</si>
  <si>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</si>
  <si>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</si>
  <si>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</si>
  <si>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</si>
  <si>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</si>
  <si>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</si>
  <si>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</si>
  <si>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289 2 02 45454 04 0000 150</t>
  </si>
  <si>
    <t>Межбюджетные трансферты, передаваемые бюджетам городских округов на создание модельных муниципальных библиотек</t>
  </si>
  <si>
    <t>283 2 02 49999 04 0000 150</t>
  </si>
  <si>
    <t>Прочие межбюджетные трансферты, передаваемые бюджетам городских округов на создание и содержания мест (площадок) накопления твердых коммунальных отходов</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</si>
  <si>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</si>
  <si>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поощрение муниципальных управленческих команд в Челябинской области</t>
  </si>
  <si>
    <t xml:space="preserve">Прочие межбюджетные трансферты на обустройство контейнерных площадок для раздельного накопления твердых коммунальных отходов </t>
  </si>
  <si>
    <t>Прочие межбюджетные трансферты, передаваемые бюджетам городских округов на реализацию регионального проекта «Информационная безопасность»</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</si>
  <si>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</si>
  <si>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 на 2021 год и плановый период 2022 и 2023 годов</t>
  </si>
  <si>
    <t>Прочие межбюджетные трансферты, передаваемые бюджетам городских округов на организацию обучения инвалидов навыкам передвижения на колясках активного типа и прогулочных креслах-колясках муниципальными учреждениями социальной защиты населения на 2021 год и плановый период 2022 и 2023 годов</t>
  </si>
  <si>
    <t>000 2 04 00000 00 0000 000</t>
  </si>
  <si>
    <t>Безвозмездные поступления от негосударственных организаций</t>
  </si>
  <si>
    <t>288 2 04 04020 04 0000 150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</si>
  <si>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</si>
  <si>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</si>
  <si>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</si>
  <si>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</si>
  <si>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</si>
  <si>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</si>
  <si>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288 2 07 04020 04 0000 150</t>
  </si>
  <si>
    <t>000 2 00 00000 00 0000 000</t>
  </si>
  <si>
    <t>БЕЗВОЗМЕЗДНЫЕ ПОСТУПЛЕНИЯ</t>
  </si>
  <si>
    <t>ВСЕГО ДОХОДОВ</t>
  </si>
  <si>
    <t>ПРИЛОЖЕНИЕ 2</t>
  </si>
  <si>
    <t>к Решению Собрания депутатов</t>
  </si>
  <si>
    <t>от 24.12.2021  г.  №1</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</si>
</sst>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2">
    <font>
      <sz val="11"/>
      <color theme="1"/>
      <name val="Calibri"/>
      <family val="2"/>
      <charset val="204"/>
      <scheme val="minor"/>
    </font>
    <font>
      <sz val="10"/>
      <name val="Arial"/>
      <family val="2"/>
      <charset val="204"/>
    </font>
    <font>
      <sz val="12"/>
      <name val="Times New Roman"/>
      <family val="1"/>
      <charset val="204"/>
    </font>
    <font>
      <sz val="10"/>
      <name val="Arial Cyr"/>
      <charset val="204"/>
    </font>
    <font>
      <sz val="11"/>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b/>
      <sz val="9"/>
      <color indexed="81"/>
      <name val="Tahoma"/>
      <family val="2"/>
      <charset val="204"/>
    </font>
    <font>
      <sz val="9"/>
      <color indexed="81"/>
      <name val="Tahoma"/>
      <family val="2"/>
      <charset val="204"/>
    </font>
    <font>
      <sz val="11"/>
      <color rgb="FF000000"/>
      <name val="Calibri"/>
      <family val="2"/>
      <scheme val="minor"/>
    </font>
    <font>
      <sz val="12"/>
      <color theme="1"/>
      <name val="Times New Roman"/>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0" fontId="1" fillId="0" borderId="0"/>
    <xf numFmtId="0" fontId="10" fillId="0" borderId="0"/>
    <xf numFmtId="0" fontId="1" fillId="0" borderId="0"/>
    <xf numFmtId="0" fontId="1" fillId="0" borderId="0"/>
    <xf numFmtId="0" fontId="1" fillId="0" borderId="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6" fontId="11" fillId="0" borderId="0" applyFont="0" applyFill="0" applyBorder="0" applyAlignment="0" applyProtection="0"/>
  </cellStyleXfs>
  <cellXfs count="60">
    <xf numFmtId="0" fontId="0" fillId="0" borderId="0" xfId="0"/>
    <xf numFmtId="0" fontId="4" fillId="0" borderId="0" xfId="2" applyFont="1" applyFill="1"/>
    <xf numFmtId="164" fontId="5" fillId="2" borderId="0" xfId="2" applyNumberFormat="1" applyFont="1" applyFill="1" applyBorder="1" applyAlignment="1">
      <alignment horizontal="center" wrapText="1"/>
    </xf>
    <xf numFmtId="0" fontId="2" fillId="2" borderId="0" xfId="2" applyFont="1" applyFill="1" applyAlignment="1">
      <alignment vertical="center" wrapText="1"/>
    </xf>
    <xf numFmtId="164" fontId="5" fillId="2" borderId="1" xfId="2" applyNumberFormat="1" applyFont="1" applyFill="1" applyBorder="1" applyAlignment="1">
      <alignment horizontal="center" vertical="center" wrapText="1"/>
    </xf>
    <xf numFmtId="164" fontId="5" fillId="2" borderId="1" xfId="2" applyNumberFormat="1" applyFont="1" applyFill="1" applyBorder="1" applyAlignment="1">
      <alignment horizontal="justify" vertical="center" wrapText="1"/>
    </xf>
    <xf numFmtId="164" fontId="2" fillId="2" borderId="1"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0" xfId="2" applyFont="1" applyFill="1" applyBorder="1" applyAlignment="1">
      <alignment horizontal="center" wrapText="1"/>
    </xf>
    <xf numFmtId="0" fontId="5" fillId="2" borderId="2" xfId="2" applyFont="1" applyFill="1" applyBorder="1" applyAlignment="1">
      <alignment horizontal="center" vertical="center" wrapText="1"/>
    </xf>
    <xf numFmtId="0" fontId="5" fillId="2" borderId="2" xfId="2" applyFont="1" applyFill="1" applyBorder="1" applyAlignment="1">
      <alignment horizontal="justify" vertical="center" wrapText="1"/>
    </xf>
    <xf numFmtId="165" fontId="5" fillId="2" borderId="2" xfId="3" applyNumberFormat="1" applyFont="1" applyFill="1" applyBorder="1" applyAlignment="1">
      <alignment horizontal="center" vertical="center" wrapText="1"/>
    </xf>
    <xf numFmtId="2" fontId="2" fillId="2" borderId="0" xfId="2" applyNumberFormat="1" applyFont="1" applyFill="1" applyAlignment="1">
      <alignment horizontal="center" vertical="center" wrapText="1"/>
    </xf>
    <xf numFmtId="0" fontId="5" fillId="2" borderId="3" xfId="2" applyFont="1" applyFill="1" applyBorder="1" applyAlignment="1">
      <alignment horizontal="center" vertical="center" wrapText="1"/>
    </xf>
    <xf numFmtId="0" fontId="6" fillId="0" borderId="2" xfId="2"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3" fontId="5" fillId="2" borderId="2" xfId="2" applyNumberFormat="1" applyFont="1" applyFill="1" applyBorder="1" applyAlignment="1">
      <alignment horizontal="center" vertical="center" wrapText="1"/>
    </xf>
    <xf numFmtId="3" fontId="5"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5" fillId="2" borderId="2" xfId="2" quotePrefix="1" applyFont="1" applyFill="1" applyBorder="1" applyAlignment="1">
      <alignment horizontal="justify" vertical="center" wrapText="1"/>
    </xf>
    <xf numFmtId="49" fontId="5" fillId="2" borderId="5" xfId="4" applyNumberFormat="1" applyFont="1" applyFill="1" applyBorder="1" applyAlignment="1">
      <alignment horizontal="center" vertical="center" wrapText="1"/>
    </xf>
    <xf numFmtId="49" fontId="5" fillId="2" borderId="6" xfId="4" applyNumberFormat="1" applyFont="1" applyFill="1" applyBorder="1" applyAlignment="1">
      <alignment horizontal="center" vertical="center" wrapText="1"/>
    </xf>
    <xf numFmtId="49" fontId="2" fillId="2" borderId="2" xfId="4" applyNumberFormat="1" applyFont="1" applyFill="1" applyBorder="1" applyAlignment="1">
      <alignment horizontal="center" vertical="center" wrapText="1"/>
    </xf>
    <xf numFmtId="0" fontId="2" fillId="2" borderId="2" xfId="4"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0" fontId="2" fillId="2" borderId="0" xfId="2" applyFont="1" applyFill="1" applyAlignment="1">
      <alignment horizontal="center" vertical="center" wrapText="1"/>
    </xf>
    <xf numFmtId="165" fontId="2" fillId="2" borderId="0" xfId="2" applyNumberFormat="1" applyFont="1" applyFill="1" applyAlignment="1">
      <alignment horizontal="center" vertical="center" wrapText="1"/>
    </xf>
    <xf numFmtId="165" fontId="5" fillId="2" borderId="2" xfId="2"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0" fontId="6" fillId="2" borderId="2" xfId="0" applyNumberFormat="1" applyFont="1" applyFill="1" applyBorder="1" applyAlignment="1">
      <alignment horizontal="justify" vertical="center"/>
    </xf>
    <xf numFmtId="49" fontId="2" fillId="2" borderId="2" xfId="1" applyNumberFormat="1" applyFont="1" applyFill="1" applyBorder="1" applyAlignment="1">
      <alignment horizontal="center" vertical="center" wrapText="1"/>
    </xf>
    <xf numFmtId="0" fontId="2" fillId="2" borderId="2" xfId="2" applyNumberFormat="1" applyFont="1" applyFill="1" applyBorder="1" applyAlignment="1">
      <alignment horizontal="justify" vertical="center"/>
    </xf>
    <xf numFmtId="49" fontId="5" fillId="2" borderId="7" xfId="4" applyNumberFormat="1" applyFont="1" applyFill="1" applyBorder="1" applyAlignment="1">
      <alignment horizontal="justify" vertical="center" wrapText="1"/>
    </xf>
    <xf numFmtId="0" fontId="6" fillId="2" borderId="2" xfId="0" applyFont="1" applyFill="1" applyBorder="1" applyAlignment="1">
      <alignment horizontal="justify" vertical="center" wrapText="1" readingOrder="1"/>
    </xf>
    <xf numFmtId="0" fontId="6" fillId="2" borderId="2" xfId="2" applyFont="1" applyFill="1" applyBorder="1" applyAlignment="1">
      <alignment horizontal="justify" vertical="center" wrapText="1"/>
    </xf>
    <xf numFmtId="49" fontId="2" fillId="2" borderId="2" xfId="2" applyNumberFormat="1" applyFont="1" applyFill="1" applyBorder="1" applyAlignment="1" applyProtection="1">
      <alignment horizontal="center" vertical="center" wrapText="1"/>
    </xf>
    <xf numFmtId="49" fontId="6" fillId="2" borderId="8" xfId="2" applyNumberFormat="1" applyFont="1" applyFill="1" applyBorder="1" applyAlignment="1" applyProtection="1">
      <alignment horizontal="justify" vertical="center" wrapText="1"/>
    </xf>
    <xf numFmtId="49" fontId="6"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6" fillId="2" borderId="4" xfId="2" applyFont="1" applyFill="1" applyBorder="1" applyAlignment="1">
      <alignment horizontal="justify" vertical="center" wrapText="1"/>
    </xf>
    <xf numFmtId="49" fontId="2" fillId="2" borderId="8" xfId="2" applyNumberFormat="1" applyFont="1" applyFill="1" applyBorder="1" applyAlignment="1" applyProtection="1">
      <alignment horizontal="center" vertical="center" wrapText="1"/>
    </xf>
    <xf numFmtId="0" fontId="6"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6" fillId="2" borderId="2" xfId="2" applyFont="1" applyFill="1" applyBorder="1" applyAlignment="1">
      <alignment horizontal="center" vertical="center"/>
    </xf>
    <xf numFmtId="165" fontId="6" fillId="2" borderId="2" xfId="3" applyNumberFormat="1" applyFont="1" applyFill="1" applyBorder="1" applyAlignment="1">
      <alignment horizontal="center" vertical="center" wrapText="1"/>
    </xf>
    <xf numFmtId="49" fontId="5" fillId="2" borderId="2" xfId="4" applyNumberFormat="1" applyFont="1" applyFill="1" applyBorder="1" applyAlignment="1">
      <alignment horizontal="left" vertical="center" wrapText="1"/>
    </xf>
    <xf numFmtId="0" fontId="2" fillId="2" borderId="0" xfId="2" applyFont="1" applyFill="1" applyAlignment="1">
      <alignment horizontal="justify" vertical="center" wrapText="1"/>
    </xf>
    <xf numFmtId="49" fontId="5" fillId="2" borderId="5" xfId="4" applyNumberFormat="1" applyFont="1" applyFill="1" applyBorder="1" applyAlignment="1">
      <alignment horizontal="left" vertical="center" wrapText="1"/>
    </xf>
    <xf numFmtId="49" fontId="5" fillId="2" borderId="6" xfId="4" applyNumberFormat="1" applyFont="1" applyFill="1" applyBorder="1" applyAlignment="1">
      <alignment horizontal="left"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164" fontId="5" fillId="2" borderId="0" xfId="2" applyNumberFormat="1" applyFont="1" applyFill="1" applyBorder="1" applyAlignment="1">
      <alignment horizont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cellXfs>
  <cellStyles count="16">
    <cellStyle name="Normal" xfId="5"/>
    <cellStyle name="Обычный" xfId="0" builtinId="0"/>
    <cellStyle name="Обычный 2" xfId="6"/>
    <cellStyle name="Обычный 2 2" xfId="2"/>
    <cellStyle name="Обычный 2 3" xfId="1"/>
    <cellStyle name="Обычный 3" xfId="7"/>
    <cellStyle name="Обычный 4" xfId="8"/>
    <cellStyle name="Обычный_Лист2" xfId="4"/>
    <cellStyle name="Процентный 2" xfId="9"/>
    <cellStyle name="Финансовый 2" xfId="10"/>
    <cellStyle name="Финансовый 2 2" xfId="11"/>
    <cellStyle name="Финансовый 2 2 2" xfId="3"/>
    <cellStyle name="Финансовый 2 3" xfId="12"/>
    <cellStyle name="Финансовый 2 4" xfId="13"/>
    <cellStyle name="Финансовый 2 5" xfId="14"/>
    <cellStyle name="Финансовый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consultantplus://offline/ref=D42EAC7BD398020209D35F6AF6672FBA6F13F77B84F225875A8095FA102A9B2D8E358CD609751112B9E7A4869E64DFF883BAA8D38BAB06D8YDV9M" TargetMode="External"/><Relationship Id="rId7" Type="http://schemas.openxmlformats.org/officeDocument/2006/relationships/vmlDrawing" Target="../drawings/vmlDrawing1.vm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dimension ref="A1:G243"/>
  <sheetViews>
    <sheetView tabSelected="1" zoomScaleNormal="100" workbookViewId="0">
      <selection activeCell="B10" sqref="B10"/>
    </sheetView>
  </sheetViews>
  <sheetFormatPr defaultRowHeight="15.75"/>
  <cols>
    <col min="1" max="1" width="31.7109375" style="29" customWidth="1"/>
    <col min="2" max="2" width="63" style="52" customWidth="1"/>
    <col min="3" max="3" width="16.140625" style="29" customWidth="1"/>
    <col min="4" max="4" width="13.42578125" style="29" customWidth="1"/>
    <col min="5" max="5" width="14" style="29" customWidth="1"/>
    <col min="6" max="7" width="13.85546875" style="29" customWidth="1"/>
    <col min="8" max="8" width="9.140625" style="3"/>
    <col min="9" max="9" width="73.28515625" style="3" customWidth="1"/>
    <col min="10" max="10" width="15.85546875" style="3" customWidth="1"/>
    <col min="11" max="11" width="11" style="3" customWidth="1"/>
    <col min="12" max="16384" width="9.140625" style="3"/>
  </cols>
  <sheetData>
    <row r="1" spans="1:7" s="1" customFormat="1">
      <c r="A1" s="55" t="s">
        <v>379</v>
      </c>
      <c r="B1" s="55"/>
      <c r="C1" s="55"/>
      <c r="D1" s="55"/>
      <c r="E1" s="55"/>
    </row>
    <row r="2" spans="1:7" s="1" customFormat="1" ht="15.75" customHeight="1">
      <c r="A2" s="55" t="s">
        <v>380</v>
      </c>
      <c r="B2" s="55"/>
      <c r="C2" s="55"/>
      <c r="D2" s="55"/>
      <c r="E2" s="55"/>
    </row>
    <row r="3" spans="1:7" s="1" customFormat="1">
      <c r="A3" s="56" t="s">
        <v>0</v>
      </c>
      <c r="B3" s="56"/>
      <c r="C3" s="56"/>
      <c r="D3" s="56"/>
      <c r="E3" s="56"/>
    </row>
    <row r="4" spans="1:7" s="1" customFormat="1">
      <c r="A4" s="55" t="s">
        <v>381</v>
      </c>
      <c r="B4" s="55"/>
      <c r="C4" s="55"/>
      <c r="D4" s="55"/>
      <c r="E4" s="55"/>
    </row>
    <row r="6" spans="1:7">
      <c r="A6" s="57" t="s">
        <v>1</v>
      </c>
      <c r="B6" s="57"/>
      <c r="C6" s="57"/>
      <c r="D6" s="2"/>
      <c r="E6" s="2"/>
      <c r="F6" s="2"/>
      <c r="G6" s="2"/>
    </row>
    <row r="7" spans="1:7">
      <c r="A7" s="57"/>
      <c r="B7" s="57"/>
      <c r="C7" s="57"/>
      <c r="D7" s="2"/>
      <c r="E7" s="2"/>
      <c r="F7" s="2"/>
      <c r="G7" s="2"/>
    </row>
    <row r="8" spans="1:7">
      <c r="A8" s="4"/>
      <c r="B8" s="5"/>
      <c r="C8" s="6"/>
      <c r="D8" s="7"/>
      <c r="E8" s="7" t="s">
        <v>2</v>
      </c>
      <c r="F8" s="7"/>
      <c r="G8" s="7"/>
    </row>
    <row r="9" spans="1:7" ht="36" customHeight="1">
      <c r="A9" s="8" t="s">
        <v>3</v>
      </c>
      <c r="B9" s="8" t="s">
        <v>4</v>
      </c>
      <c r="C9" s="8" t="s">
        <v>5</v>
      </c>
      <c r="D9" s="8" t="s">
        <v>6</v>
      </c>
      <c r="E9" s="8" t="s">
        <v>7</v>
      </c>
      <c r="F9" s="9"/>
      <c r="G9" s="9"/>
    </row>
    <row r="10" spans="1:7" ht="18" customHeight="1">
      <c r="A10" s="10" t="s">
        <v>8</v>
      </c>
      <c r="B10" s="11" t="s">
        <v>9</v>
      </c>
      <c r="C10" s="12">
        <f>SUM(C12:C17)</f>
        <v>1131660.7999999998</v>
      </c>
      <c r="D10" s="12">
        <f>SUM(D12:D16)</f>
        <v>1117766.3999999999</v>
      </c>
      <c r="E10" s="12">
        <f>SUM(E12:E16)</f>
        <v>1203137.3</v>
      </c>
      <c r="F10" s="13"/>
      <c r="G10" s="13"/>
    </row>
    <row r="11" spans="1:7" ht="60.75" customHeight="1">
      <c r="A11" s="14"/>
      <c r="B11" s="15" t="s">
        <v>10</v>
      </c>
      <c r="C11" s="16">
        <f>(C12+C13+C14+C15)*16.8988501/31.8988501+C16+(C17)*16.8988501/29.8988501</f>
        <v>603526.97114554746</v>
      </c>
      <c r="D11" s="16">
        <f>(D12+D13+D14+D15)*16.522473/31.52273+D16</f>
        <v>587913.41254933504</v>
      </c>
      <c r="E11" s="16">
        <f>(E12+E13+E14+E15)*17.14368776/32.14368776+E16</f>
        <v>643846.61953328562</v>
      </c>
      <c r="F11" s="13"/>
      <c r="G11" s="13"/>
    </row>
    <row r="12" spans="1:7" ht="78.75">
      <c r="A12" s="58" t="s">
        <v>11</v>
      </c>
      <c r="B12" s="17" t="s">
        <v>12</v>
      </c>
      <c r="C12" s="16">
        <v>995244.4</v>
      </c>
      <c r="D12" s="16">
        <v>1049703.3999999999</v>
      </c>
      <c r="E12" s="16">
        <v>1130946.5</v>
      </c>
      <c r="F12" s="13"/>
      <c r="G12" s="13"/>
    </row>
    <row r="13" spans="1:7" ht="63">
      <c r="A13" s="59"/>
      <c r="B13" s="17" t="s">
        <v>13</v>
      </c>
      <c r="C13" s="16">
        <v>38815.5</v>
      </c>
      <c r="D13" s="16">
        <v>40122</v>
      </c>
      <c r="E13" s="16">
        <v>42508.2</v>
      </c>
      <c r="F13" s="13"/>
      <c r="G13" s="13"/>
    </row>
    <row r="14" spans="1:7" ht="126">
      <c r="A14" s="18" t="s">
        <v>14</v>
      </c>
      <c r="B14" s="19" t="s">
        <v>15</v>
      </c>
      <c r="C14" s="16">
        <v>20000</v>
      </c>
      <c r="D14" s="16">
        <v>15649.7</v>
      </c>
      <c r="E14" s="16">
        <v>16506.3</v>
      </c>
      <c r="F14" s="13"/>
      <c r="G14" s="13"/>
    </row>
    <row r="15" spans="1:7" ht="47.25">
      <c r="A15" s="18" t="s">
        <v>16</v>
      </c>
      <c r="B15" s="17" t="s">
        <v>17</v>
      </c>
      <c r="C15" s="16">
        <v>13400.9</v>
      </c>
      <c r="D15" s="16">
        <v>8000</v>
      </c>
      <c r="E15" s="16">
        <v>8550</v>
      </c>
      <c r="F15" s="13"/>
      <c r="G15" s="13"/>
    </row>
    <row r="16" spans="1:7" ht="94.5">
      <c r="A16" s="18" t="s">
        <v>18</v>
      </c>
      <c r="B16" s="19" t="s">
        <v>19</v>
      </c>
      <c r="C16" s="16">
        <v>4000</v>
      </c>
      <c r="D16" s="16">
        <v>4291.3</v>
      </c>
      <c r="E16" s="16">
        <v>4626.3</v>
      </c>
      <c r="F16" s="13"/>
      <c r="G16" s="13"/>
    </row>
    <row r="17" spans="1:7" ht="47.25">
      <c r="A17" s="18" t="s">
        <v>20</v>
      </c>
      <c r="B17" s="19" t="s">
        <v>21</v>
      </c>
      <c r="C17" s="16">
        <v>60200</v>
      </c>
      <c r="D17" s="16"/>
      <c r="E17" s="16"/>
      <c r="F17" s="13"/>
      <c r="G17" s="13"/>
    </row>
    <row r="18" spans="1:7" ht="31.5">
      <c r="A18" s="20" t="s">
        <v>22</v>
      </c>
      <c r="B18" s="21" t="s">
        <v>23</v>
      </c>
      <c r="C18" s="12">
        <f>C19+C20+C21+C22</f>
        <v>27742.7</v>
      </c>
      <c r="D18" s="12">
        <f>D19+D20+D21+D22</f>
        <v>29110.299999999996</v>
      </c>
      <c r="E18" s="12">
        <f>E19+E20+E21+E22</f>
        <v>29572.5</v>
      </c>
      <c r="F18" s="13"/>
      <c r="G18" s="13"/>
    </row>
    <row r="19" spans="1:7" ht="126">
      <c r="A19" s="18" t="s">
        <v>24</v>
      </c>
      <c r="B19" s="22" t="s">
        <v>25</v>
      </c>
      <c r="C19" s="16">
        <v>12743.2</v>
      </c>
      <c r="D19" s="16">
        <v>13382.6</v>
      </c>
      <c r="E19" s="16">
        <v>13691.5</v>
      </c>
      <c r="F19" s="13"/>
      <c r="G19" s="13"/>
    </row>
    <row r="20" spans="1:7" ht="141.75">
      <c r="A20" s="18" t="s">
        <v>26</v>
      </c>
      <c r="B20" s="22" t="s">
        <v>27</v>
      </c>
      <c r="C20" s="16">
        <v>90</v>
      </c>
      <c r="D20" s="16">
        <v>75.5</v>
      </c>
      <c r="E20" s="16">
        <v>76.5</v>
      </c>
      <c r="F20" s="13"/>
      <c r="G20" s="13"/>
    </row>
    <row r="21" spans="1:7" ht="126">
      <c r="A21" s="18" t="s">
        <v>28</v>
      </c>
      <c r="B21" s="22" t="s">
        <v>29</v>
      </c>
      <c r="C21" s="16">
        <v>17100</v>
      </c>
      <c r="D21" s="16">
        <v>17558.599999999999</v>
      </c>
      <c r="E21" s="16">
        <v>17906.5</v>
      </c>
      <c r="F21" s="13"/>
      <c r="G21" s="13"/>
    </row>
    <row r="22" spans="1:7" ht="126">
      <c r="A22" s="18" t="s">
        <v>30</v>
      </c>
      <c r="B22" s="22" t="s">
        <v>31</v>
      </c>
      <c r="C22" s="16">
        <v>-2190.5</v>
      </c>
      <c r="D22" s="16">
        <v>-1906.4</v>
      </c>
      <c r="E22" s="16">
        <v>-2102</v>
      </c>
      <c r="F22" s="13"/>
      <c r="G22" s="13"/>
    </row>
    <row r="23" spans="1:7">
      <c r="A23" s="10" t="s">
        <v>32</v>
      </c>
      <c r="B23" s="23" t="s">
        <v>33</v>
      </c>
      <c r="C23" s="12">
        <f>C24+C28+C29+C30</f>
        <v>344848.1</v>
      </c>
      <c r="D23" s="12">
        <f>D24+D28+D29+D30</f>
        <v>269596.79999999999</v>
      </c>
      <c r="E23" s="12">
        <f>E24+E28+E29+E30</f>
        <v>285543.8</v>
      </c>
      <c r="F23" s="13"/>
      <c r="G23" s="13"/>
    </row>
    <row r="24" spans="1:7" ht="31.5">
      <c r="A24" s="10" t="s">
        <v>34</v>
      </c>
      <c r="B24" s="11" t="s">
        <v>35</v>
      </c>
      <c r="C24" s="12">
        <f>C25+C26+C27</f>
        <v>315000</v>
      </c>
      <c r="D24" s="12">
        <f>D25+D26+D27</f>
        <v>238588.7</v>
      </c>
      <c r="E24" s="12">
        <f>E25+E26+E27</f>
        <v>245477.8</v>
      </c>
      <c r="F24" s="13"/>
      <c r="G24" s="13"/>
    </row>
    <row r="25" spans="1:7" ht="31.5">
      <c r="A25" s="8" t="s">
        <v>36</v>
      </c>
      <c r="B25" s="17" t="s">
        <v>37</v>
      </c>
      <c r="C25" s="16">
        <v>229451.6</v>
      </c>
      <c r="D25" s="16">
        <v>188468.7</v>
      </c>
      <c r="E25" s="16">
        <v>195357.8</v>
      </c>
      <c r="F25" s="13"/>
      <c r="G25" s="13"/>
    </row>
    <row r="26" spans="1:7" ht="47.25">
      <c r="A26" s="8" t="s">
        <v>38</v>
      </c>
      <c r="B26" s="17" t="s">
        <v>39</v>
      </c>
      <c r="C26" s="16">
        <v>0</v>
      </c>
      <c r="D26" s="16">
        <v>50</v>
      </c>
      <c r="E26" s="16">
        <v>50</v>
      </c>
      <c r="F26" s="13"/>
      <c r="G26" s="13"/>
    </row>
    <row r="27" spans="1:7" ht="63">
      <c r="A27" s="8" t="s">
        <v>40</v>
      </c>
      <c r="B27" s="17" t="s">
        <v>41</v>
      </c>
      <c r="C27" s="16">
        <v>85548.4</v>
      </c>
      <c r="D27" s="16">
        <v>50070</v>
      </c>
      <c r="E27" s="16">
        <v>50070</v>
      </c>
      <c r="F27" s="13"/>
      <c r="G27" s="13"/>
    </row>
    <row r="28" spans="1:7" ht="31.5">
      <c r="A28" s="8" t="s">
        <v>42</v>
      </c>
      <c r="B28" s="17" t="s">
        <v>43</v>
      </c>
      <c r="C28" s="16">
        <v>13350</v>
      </c>
      <c r="D28" s="16">
        <v>1622.4</v>
      </c>
      <c r="E28" s="16">
        <v>936</v>
      </c>
      <c r="F28" s="13"/>
      <c r="G28" s="13"/>
    </row>
    <row r="29" spans="1:7">
      <c r="A29" s="8" t="s">
        <v>44</v>
      </c>
      <c r="B29" s="17" t="s">
        <v>45</v>
      </c>
      <c r="C29" s="16">
        <v>198.1</v>
      </c>
      <c r="D29" s="16">
        <v>400</v>
      </c>
      <c r="E29" s="16">
        <v>400</v>
      </c>
      <c r="F29" s="13"/>
      <c r="G29" s="13"/>
    </row>
    <row r="30" spans="1:7" ht="47.25">
      <c r="A30" s="8" t="s">
        <v>46</v>
      </c>
      <c r="B30" s="17" t="s">
        <v>47</v>
      </c>
      <c r="C30" s="16">
        <v>16300</v>
      </c>
      <c r="D30" s="16">
        <v>28985.7</v>
      </c>
      <c r="E30" s="16">
        <v>38730</v>
      </c>
      <c r="F30" s="13"/>
      <c r="G30" s="13"/>
    </row>
    <row r="31" spans="1:7">
      <c r="A31" s="10" t="s">
        <v>48</v>
      </c>
      <c r="B31" s="23" t="s">
        <v>49</v>
      </c>
      <c r="C31" s="12">
        <f>C32+C33</f>
        <v>164000</v>
      </c>
      <c r="D31" s="12">
        <f>D32+D33</f>
        <v>204256.2</v>
      </c>
      <c r="E31" s="12">
        <f>E32+E33</f>
        <v>218427.8</v>
      </c>
      <c r="F31" s="13"/>
      <c r="G31" s="13"/>
    </row>
    <row r="32" spans="1:7" ht="47.25">
      <c r="A32" s="8" t="s">
        <v>50</v>
      </c>
      <c r="B32" s="17" t="s">
        <v>51</v>
      </c>
      <c r="C32" s="16">
        <v>67000</v>
      </c>
      <c r="D32" s="16">
        <v>63819.199999999997</v>
      </c>
      <c r="E32" s="16">
        <v>63946.8</v>
      </c>
      <c r="F32" s="13"/>
      <c r="G32" s="13"/>
    </row>
    <row r="33" spans="1:7">
      <c r="A33" s="8" t="s">
        <v>52</v>
      </c>
      <c r="B33" s="11" t="s">
        <v>53</v>
      </c>
      <c r="C33" s="12">
        <f>C34+C35</f>
        <v>97000</v>
      </c>
      <c r="D33" s="12">
        <f>D34+D35</f>
        <v>140437</v>
      </c>
      <c r="E33" s="12">
        <f>E34+E35</f>
        <v>154481</v>
      </c>
      <c r="F33" s="13"/>
      <c r="G33" s="13"/>
    </row>
    <row r="34" spans="1:7" ht="31.5">
      <c r="A34" s="8" t="s">
        <v>54</v>
      </c>
      <c r="B34" s="17" t="s">
        <v>55</v>
      </c>
      <c r="C34" s="16">
        <v>77500</v>
      </c>
      <c r="D34" s="16">
        <v>117637</v>
      </c>
      <c r="E34" s="16">
        <v>129681</v>
      </c>
      <c r="F34" s="13"/>
      <c r="G34" s="13"/>
    </row>
    <row r="35" spans="1:7" ht="31.5">
      <c r="A35" s="8" t="s">
        <v>56</v>
      </c>
      <c r="B35" s="17" t="s">
        <v>57</v>
      </c>
      <c r="C35" s="16">
        <v>19500</v>
      </c>
      <c r="D35" s="16">
        <v>22800</v>
      </c>
      <c r="E35" s="16">
        <v>24800</v>
      </c>
      <c r="F35" s="13"/>
      <c r="G35" s="13"/>
    </row>
    <row r="36" spans="1:7">
      <c r="A36" s="10" t="s">
        <v>58</v>
      </c>
      <c r="B36" s="11" t="s">
        <v>59</v>
      </c>
      <c r="C36" s="12">
        <f>SUM(C37:C39)</f>
        <v>23500</v>
      </c>
      <c r="D36" s="12">
        <f>SUM(D37:D39)</f>
        <v>21556.400000000001</v>
      </c>
      <c r="E36" s="12">
        <f>SUM(E37:E39)</f>
        <v>22054</v>
      </c>
      <c r="F36" s="13"/>
      <c r="G36" s="13"/>
    </row>
    <row r="37" spans="1:7" ht="47.25">
      <c r="A37" s="8" t="s">
        <v>60</v>
      </c>
      <c r="B37" s="17" t="s">
        <v>61</v>
      </c>
      <c r="C37" s="16">
        <v>23441</v>
      </c>
      <c r="D37" s="16">
        <v>21502.400000000001</v>
      </c>
      <c r="E37" s="16">
        <v>22000</v>
      </c>
      <c r="F37" s="13"/>
      <c r="G37" s="13"/>
    </row>
    <row r="38" spans="1:7" ht="31.5">
      <c r="A38" s="8" t="s">
        <v>62</v>
      </c>
      <c r="B38" s="17" t="s">
        <v>63</v>
      </c>
      <c r="C38" s="16">
        <v>35</v>
      </c>
      <c r="D38" s="16">
        <v>30</v>
      </c>
      <c r="E38" s="16">
        <v>30</v>
      </c>
      <c r="F38" s="13"/>
      <c r="G38" s="13"/>
    </row>
    <row r="39" spans="1:7" ht="94.5">
      <c r="A39" s="8" t="s">
        <v>64</v>
      </c>
      <c r="B39" s="17" t="s">
        <v>65</v>
      </c>
      <c r="C39" s="16">
        <v>24</v>
      </c>
      <c r="D39" s="16">
        <v>24</v>
      </c>
      <c r="E39" s="16">
        <v>24</v>
      </c>
      <c r="F39" s="13"/>
      <c r="G39" s="13"/>
    </row>
    <row r="40" spans="1:7">
      <c r="A40" s="24" t="s">
        <v>66</v>
      </c>
      <c r="B40" s="25"/>
      <c r="C40" s="12">
        <f>C10+C18+C23+C31+C36</f>
        <v>1691751.5999999996</v>
      </c>
      <c r="D40" s="12">
        <f>D10+D18+D23+D31+D36</f>
        <v>1642286.0999999999</v>
      </c>
      <c r="E40" s="12">
        <f>E10+E18+E23+E31+E36</f>
        <v>1758735.4000000001</v>
      </c>
      <c r="F40" s="13"/>
      <c r="G40" s="13"/>
    </row>
    <row r="41" spans="1:7" ht="31.5">
      <c r="A41" s="10" t="s">
        <v>67</v>
      </c>
      <c r="B41" s="23" t="s">
        <v>68</v>
      </c>
      <c r="C41" s="12">
        <f>SUM(C42:C51)</f>
        <v>68290.399999999994</v>
      </c>
      <c r="D41" s="12">
        <f>SUM(D42:D51)</f>
        <v>83128.7</v>
      </c>
      <c r="E41" s="12">
        <f>SUM(E42:E51)</f>
        <v>82984.7</v>
      </c>
      <c r="F41" s="13"/>
      <c r="G41" s="13"/>
    </row>
    <row r="42" spans="1:7" ht="78.75">
      <c r="A42" s="26" t="s">
        <v>69</v>
      </c>
      <c r="B42" s="27" t="s">
        <v>70</v>
      </c>
      <c r="C42" s="16">
        <v>40000</v>
      </c>
      <c r="D42" s="16">
        <v>55288.7</v>
      </c>
      <c r="E42" s="16">
        <v>55288.7</v>
      </c>
      <c r="F42" s="13"/>
      <c r="G42" s="13"/>
    </row>
    <row r="43" spans="1:7" ht="78.75">
      <c r="A43" s="26" t="s">
        <v>71</v>
      </c>
      <c r="B43" s="27" t="s">
        <v>72</v>
      </c>
      <c r="C43" s="16">
        <v>8104.3</v>
      </c>
      <c r="D43" s="16">
        <v>8104.3</v>
      </c>
      <c r="E43" s="16">
        <v>8104.3</v>
      </c>
      <c r="F43" s="13"/>
      <c r="G43" s="13"/>
    </row>
    <row r="44" spans="1:7" ht="78.75">
      <c r="A44" s="26" t="s">
        <v>73</v>
      </c>
      <c r="B44" s="27" t="s">
        <v>74</v>
      </c>
      <c r="C44" s="16">
        <v>333.5</v>
      </c>
      <c r="D44" s="16">
        <v>14.9</v>
      </c>
      <c r="E44" s="16">
        <v>14.9</v>
      </c>
      <c r="F44" s="13"/>
      <c r="G44" s="13"/>
    </row>
    <row r="45" spans="1:7" ht="78.75">
      <c r="A45" s="26" t="s">
        <v>75</v>
      </c>
      <c r="B45" s="27" t="s">
        <v>74</v>
      </c>
      <c r="C45" s="16">
        <v>10.199999999999999</v>
      </c>
      <c r="D45" s="16">
        <v>0</v>
      </c>
      <c r="E45" s="16">
        <v>0</v>
      </c>
      <c r="F45" s="13"/>
      <c r="G45" s="13"/>
    </row>
    <row r="46" spans="1:7" ht="78.75">
      <c r="A46" s="26" t="s">
        <v>76</v>
      </c>
      <c r="B46" s="27" t="s">
        <v>74</v>
      </c>
      <c r="C46" s="16">
        <v>1100</v>
      </c>
      <c r="D46" s="16">
        <v>787</v>
      </c>
      <c r="E46" s="16">
        <v>787</v>
      </c>
      <c r="F46" s="13"/>
      <c r="G46" s="13"/>
    </row>
    <row r="47" spans="1:7" ht="78.75">
      <c r="A47" s="26" t="s">
        <v>77</v>
      </c>
      <c r="B47" s="27" t="s">
        <v>74</v>
      </c>
      <c r="C47" s="16">
        <v>176.2</v>
      </c>
      <c r="D47" s="16">
        <v>205</v>
      </c>
      <c r="E47" s="16">
        <v>205</v>
      </c>
      <c r="F47" s="13"/>
      <c r="G47" s="13"/>
    </row>
    <row r="48" spans="1:7" ht="31.5">
      <c r="A48" s="26" t="s">
        <v>78</v>
      </c>
      <c r="B48" s="28" t="s">
        <v>79</v>
      </c>
      <c r="C48" s="16">
        <v>8925</v>
      </c>
      <c r="D48" s="16">
        <v>9918</v>
      </c>
      <c r="E48" s="16">
        <v>9918</v>
      </c>
      <c r="F48" s="13"/>
      <c r="G48" s="13"/>
    </row>
    <row r="49" spans="1:7" ht="126">
      <c r="A49" s="26" t="s">
        <v>80</v>
      </c>
      <c r="B49" s="27" t="s">
        <v>81</v>
      </c>
      <c r="C49" s="16">
        <v>0.1</v>
      </c>
      <c r="D49" s="16">
        <v>0</v>
      </c>
      <c r="E49" s="16">
        <v>0</v>
      </c>
      <c r="F49" s="13"/>
      <c r="G49" s="13"/>
    </row>
    <row r="50" spans="1:7" ht="63">
      <c r="A50" s="26" t="s">
        <v>82</v>
      </c>
      <c r="B50" s="27" t="s">
        <v>83</v>
      </c>
      <c r="C50" s="16">
        <v>641.1</v>
      </c>
      <c r="D50" s="16">
        <v>325</v>
      </c>
      <c r="E50" s="16">
        <v>325</v>
      </c>
    </row>
    <row r="51" spans="1:7" ht="78.75">
      <c r="A51" s="26" t="s">
        <v>84</v>
      </c>
      <c r="B51" s="17" t="s">
        <v>85</v>
      </c>
      <c r="C51" s="16">
        <v>9000</v>
      </c>
      <c r="D51" s="16">
        <v>8485.7999999999993</v>
      </c>
      <c r="E51" s="16">
        <v>8341.7999999999993</v>
      </c>
    </row>
    <row r="52" spans="1:7">
      <c r="A52" s="10" t="s">
        <v>86</v>
      </c>
      <c r="B52" s="11" t="s">
        <v>87</v>
      </c>
      <c r="C52" s="12">
        <f>SUM(C53:C55)</f>
        <v>3200</v>
      </c>
      <c r="D52" s="12">
        <f>SUM(D53:D55)</f>
        <v>2218.8000000000002</v>
      </c>
      <c r="E52" s="12">
        <f>SUM(E53:E55)</f>
        <v>2307.6999999999998</v>
      </c>
      <c r="F52" s="3"/>
      <c r="G52" s="3"/>
    </row>
    <row r="53" spans="1:7" ht="78.75">
      <c r="A53" s="8" t="s">
        <v>88</v>
      </c>
      <c r="B53" s="17" t="s">
        <v>89</v>
      </c>
      <c r="C53" s="16">
        <v>1578</v>
      </c>
      <c r="D53" s="16">
        <v>652.20000000000005</v>
      </c>
      <c r="E53" s="16">
        <v>678.3</v>
      </c>
      <c r="F53" s="3"/>
      <c r="G53" s="3"/>
    </row>
    <row r="54" spans="1:7" ht="63">
      <c r="A54" s="8" t="s">
        <v>90</v>
      </c>
      <c r="B54" s="17" t="s">
        <v>91</v>
      </c>
      <c r="C54" s="16">
        <v>492</v>
      </c>
      <c r="D54" s="16">
        <v>617.29999999999995</v>
      </c>
      <c r="E54" s="16">
        <v>642.1</v>
      </c>
      <c r="F54" s="3"/>
      <c r="G54" s="3"/>
    </row>
    <row r="55" spans="1:7" ht="63">
      <c r="A55" s="8" t="s">
        <v>92</v>
      </c>
      <c r="B55" s="17" t="s">
        <v>93</v>
      </c>
      <c r="C55" s="16">
        <v>1130</v>
      </c>
      <c r="D55" s="16">
        <v>949.3</v>
      </c>
      <c r="E55" s="16">
        <v>987.3</v>
      </c>
      <c r="F55" s="3"/>
      <c r="G55" s="3"/>
    </row>
    <row r="56" spans="1:7" ht="31.5">
      <c r="A56" s="10" t="s">
        <v>94</v>
      </c>
      <c r="B56" s="11" t="s">
        <v>95</v>
      </c>
      <c r="C56" s="12">
        <f>C57+C62</f>
        <v>15138.599999999999</v>
      </c>
      <c r="D56" s="12">
        <f>D57+D62</f>
        <v>18338.8</v>
      </c>
      <c r="E56" s="12">
        <f>E57+E62</f>
        <v>18257.3</v>
      </c>
      <c r="F56" s="3"/>
      <c r="G56" s="3"/>
    </row>
    <row r="57" spans="1:7" ht="31.5">
      <c r="A57" s="8" t="s">
        <v>96</v>
      </c>
      <c r="B57" s="17" t="s">
        <v>97</v>
      </c>
      <c r="C57" s="12">
        <f>SUM(C58:C61)</f>
        <v>11304.3</v>
      </c>
      <c r="D57" s="12">
        <f>SUM(D58:D61)</f>
        <v>16804.7</v>
      </c>
      <c r="E57" s="12">
        <f>SUM(E58:E61)</f>
        <v>16804.7</v>
      </c>
      <c r="F57" s="3"/>
      <c r="G57" s="3"/>
    </row>
    <row r="58" spans="1:7" ht="31.5">
      <c r="A58" s="8" t="s">
        <v>98</v>
      </c>
      <c r="B58" s="17" t="s">
        <v>97</v>
      </c>
      <c r="C58" s="16">
        <v>2631.8</v>
      </c>
      <c r="D58" s="16">
        <v>2910</v>
      </c>
      <c r="E58" s="16">
        <v>2910</v>
      </c>
      <c r="F58" s="3"/>
      <c r="G58" s="3"/>
    </row>
    <row r="59" spans="1:7" ht="78.75">
      <c r="A59" s="8" t="s">
        <v>99</v>
      </c>
      <c r="B59" s="17" t="s">
        <v>100</v>
      </c>
      <c r="C59" s="16">
        <v>7842</v>
      </c>
      <c r="D59" s="16">
        <v>12936</v>
      </c>
      <c r="E59" s="16">
        <v>12936</v>
      </c>
      <c r="F59" s="3"/>
      <c r="G59" s="3"/>
    </row>
    <row r="60" spans="1:7" ht="31.5">
      <c r="A60" s="8" t="s">
        <v>101</v>
      </c>
      <c r="B60" s="17" t="s">
        <v>97</v>
      </c>
      <c r="C60" s="16">
        <v>1.1000000000000001</v>
      </c>
      <c r="D60" s="16">
        <v>0</v>
      </c>
      <c r="E60" s="16">
        <v>0</v>
      </c>
      <c r="F60" s="3"/>
      <c r="G60" s="3"/>
    </row>
    <row r="61" spans="1:7" ht="31.5">
      <c r="A61" s="8" t="s">
        <v>102</v>
      </c>
      <c r="B61" s="17" t="s">
        <v>97</v>
      </c>
      <c r="C61" s="16">
        <v>829.4</v>
      </c>
      <c r="D61" s="16">
        <v>958.7</v>
      </c>
      <c r="E61" s="16">
        <v>958.7</v>
      </c>
      <c r="F61" s="3"/>
      <c r="G61" s="3"/>
    </row>
    <row r="62" spans="1:7">
      <c r="A62" s="10" t="s">
        <v>103</v>
      </c>
      <c r="B62" s="11" t="s">
        <v>104</v>
      </c>
      <c r="C62" s="12">
        <f>C63+C67</f>
        <v>3834.3</v>
      </c>
      <c r="D62" s="12">
        <f>D63+D67</f>
        <v>1534.1</v>
      </c>
      <c r="E62" s="12">
        <f>E63+E67</f>
        <v>1452.6</v>
      </c>
      <c r="F62" s="3"/>
      <c r="G62" s="3"/>
    </row>
    <row r="63" spans="1:7" ht="47.25">
      <c r="A63" s="8" t="s">
        <v>105</v>
      </c>
      <c r="B63" s="17" t="s">
        <v>106</v>
      </c>
      <c r="C63" s="16">
        <f>SUM(C64:C66)</f>
        <v>1473.5</v>
      </c>
      <c r="D63" s="16">
        <f>D64+D66</f>
        <v>990</v>
      </c>
      <c r="E63" s="16">
        <f>E64+E66</f>
        <v>908.5</v>
      </c>
      <c r="F63" s="3"/>
      <c r="G63" s="3"/>
    </row>
    <row r="64" spans="1:7" ht="47.25">
      <c r="A64" s="8" t="s">
        <v>107</v>
      </c>
      <c r="B64" s="17" t="s">
        <v>106</v>
      </c>
      <c r="C64" s="16">
        <v>274.3</v>
      </c>
      <c r="D64" s="16">
        <v>22.8</v>
      </c>
      <c r="E64" s="16">
        <v>22.8</v>
      </c>
      <c r="F64" s="3"/>
      <c r="G64" s="3"/>
    </row>
    <row r="65" spans="1:7" ht="47.25">
      <c r="A65" s="8" t="s">
        <v>108</v>
      </c>
      <c r="B65" s="17" t="s">
        <v>106</v>
      </c>
      <c r="C65" s="16">
        <v>6.1</v>
      </c>
      <c r="D65" s="16">
        <v>0</v>
      </c>
      <c r="E65" s="16">
        <v>0</v>
      </c>
      <c r="F65" s="3"/>
      <c r="G65" s="3"/>
    </row>
    <row r="66" spans="1:7" ht="47.25">
      <c r="A66" s="8" t="s">
        <v>109</v>
      </c>
      <c r="B66" s="17" t="s">
        <v>106</v>
      </c>
      <c r="C66" s="16">
        <v>1193.0999999999999</v>
      </c>
      <c r="D66" s="16">
        <v>967.2</v>
      </c>
      <c r="E66" s="16">
        <v>885.7</v>
      </c>
      <c r="F66" s="3"/>
      <c r="G66" s="3"/>
    </row>
    <row r="67" spans="1:7" ht="31.5">
      <c r="A67" s="8" t="s">
        <v>110</v>
      </c>
      <c r="B67" s="17" t="s">
        <v>111</v>
      </c>
      <c r="C67" s="16">
        <f>SUM(C68:C73)</f>
        <v>2360.8000000000002</v>
      </c>
      <c r="D67" s="16">
        <f>D68+D69+D70</f>
        <v>544.1</v>
      </c>
      <c r="E67" s="16">
        <f>E68+E69+E70</f>
        <v>544.1</v>
      </c>
      <c r="F67" s="3"/>
      <c r="G67" s="3"/>
    </row>
    <row r="68" spans="1:7" ht="31.5">
      <c r="A68" s="8" t="s">
        <v>112</v>
      </c>
      <c r="B68" s="17" t="s">
        <v>111</v>
      </c>
      <c r="C68" s="16">
        <v>412.6</v>
      </c>
      <c r="D68" s="16">
        <v>268.3</v>
      </c>
      <c r="E68" s="16">
        <v>268.3</v>
      </c>
      <c r="F68" s="3"/>
      <c r="G68" s="3"/>
    </row>
    <row r="69" spans="1:7" ht="31.5">
      <c r="A69" s="8" t="s">
        <v>113</v>
      </c>
      <c r="B69" s="17" t="s">
        <v>111</v>
      </c>
      <c r="C69" s="16">
        <v>36.6</v>
      </c>
      <c r="D69" s="16">
        <v>11.1</v>
      </c>
      <c r="E69" s="16">
        <v>11.1</v>
      </c>
      <c r="F69" s="3"/>
      <c r="G69" s="3"/>
    </row>
    <row r="70" spans="1:7" ht="31.5">
      <c r="A70" s="8" t="s">
        <v>114</v>
      </c>
      <c r="B70" s="17" t="s">
        <v>111</v>
      </c>
      <c r="C70" s="16">
        <v>1110</v>
      </c>
      <c r="D70" s="16">
        <v>264.7</v>
      </c>
      <c r="E70" s="16">
        <v>264.7</v>
      </c>
      <c r="G70" s="3"/>
    </row>
    <row r="71" spans="1:7" ht="31.5">
      <c r="A71" s="8" t="s">
        <v>115</v>
      </c>
      <c r="B71" s="17" t="s">
        <v>111</v>
      </c>
      <c r="C71" s="16">
        <v>729.5</v>
      </c>
      <c r="D71" s="16">
        <v>0</v>
      </c>
      <c r="E71" s="16">
        <v>0</v>
      </c>
      <c r="G71" s="3"/>
    </row>
    <row r="72" spans="1:7" ht="31.5">
      <c r="A72" s="8" t="s">
        <v>116</v>
      </c>
      <c r="B72" s="17" t="s">
        <v>111</v>
      </c>
      <c r="C72" s="16">
        <v>0.8</v>
      </c>
      <c r="D72" s="16">
        <v>0</v>
      </c>
      <c r="E72" s="16">
        <v>0</v>
      </c>
      <c r="G72" s="3"/>
    </row>
    <row r="73" spans="1:7" ht="31.5">
      <c r="A73" s="8" t="s">
        <v>117</v>
      </c>
      <c r="B73" s="17" t="s">
        <v>111</v>
      </c>
      <c r="C73" s="16">
        <v>71.3</v>
      </c>
      <c r="D73" s="16">
        <v>0</v>
      </c>
      <c r="E73" s="16">
        <v>0</v>
      </c>
      <c r="G73" s="3"/>
    </row>
    <row r="74" spans="1:7" ht="31.5">
      <c r="A74" s="10" t="s">
        <v>118</v>
      </c>
      <c r="B74" s="11" t="s">
        <v>119</v>
      </c>
      <c r="C74" s="12">
        <f>SUM(C75:C84)</f>
        <v>45847.7</v>
      </c>
      <c r="D74" s="12">
        <f>SUM(D75:D84)</f>
        <v>26491.9</v>
      </c>
      <c r="E74" s="12">
        <f>SUM(E75:E84)</f>
        <v>26367.5</v>
      </c>
      <c r="G74" s="3"/>
    </row>
    <row r="75" spans="1:7" ht="94.5">
      <c r="A75" s="18" t="s">
        <v>120</v>
      </c>
      <c r="B75" s="17" t="s">
        <v>121</v>
      </c>
      <c r="C75" s="16">
        <v>7.9</v>
      </c>
      <c r="D75" s="16">
        <v>14.1</v>
      </c>
      <c r="E75" s="16">
        <v>14.1</v>
      </c>
      <c r="G75" s="3"/>
    </row>
    <row r="76" spans="1:7" ht="94.5">
      <c r="A76" s="18" t="s">
        <v>122</v>
      </c>
      <c r="B76" s="17" t="s">
        <v>121</v>
      </c>
      <c r="C76" s="16">
        <v>3.5</v>
      </c>
      <c r="D76" s="16">
        <v>0</v>
      </c>
      <c r="E76" s="16">
        <v>0</v>
      </c>
      <c r="G76" s="3"/>
    </row>
    <row r="77" spans="1:7" ht="94.5">
      <c r="A77" s="8" t="s">
        <v>123</v>
      </c>
      <c r="B77" s="17" t="s">
        <v>124</v>
      </c>
      <c r="C77" s="16">
        <v>6643.8</v>
      </c>
      <c r="D77" s="16">
        <v>2432.3000000000002</v>
      </c>
      <c r="E77" s="16">
        <v>2307.9</v>
      </c>
      <c r="G77" s="3"/>
    </row>
    <row r="78" spans="1:7" ht="94.5">
      <c r="A78" s="18" t="s">
        <v>125</v>
      </c>
      <c r="B78" s="17" t="s">
        <v>126</v>
      </c>
      <c r="C78" s="16">
        <v>50.4</v>
      </c>
      <c r="D78" s="16">
        <v>0</v>
      </c>
      <c r="E78" s="16">
        <v>0</v>
      </c>
      <c r="F78" s="30"/>
      <c r="G78" s="3"/>
    </row>
    <row r="79" spans="1:7" ht="94.5">
      <c r="A79" s="18" t="s">
        <v>127</v>
      </c>
      <c r="B79" s="17" t="s">
        <v>126</v>
      </c>
      <c r="C79" s="16">
        <v>19.5</v>
      </c>
      <c r="D79" s="16">
        <v>0</v>
      </c>
      <c r="E79" s="16">
        <v>0</v>
      </c>
      <c r="F79" s="30"/>
      <c r="G79" s="3"/>
    </row>
    <row r="80" spans="1:7" ht="94.5">
      <c r="A80" s="8" t="s">
        <v>128</v>
      </c>
      <c r="B80" s="17" t="s">
        <v>129</v>
      </c>
      <c r="C80" s="16">
        <v>85.6</v>
      </c>
      <c r="D80" s="16">
        <v>195.5</v>
      </c>
      <c r="E80" s="16">
        <v>195.5</v>
      </c>
      <c r="G80" s="3"/>
    </row>
    <row r="81" spans="1:7" ht="47.25">
      <c r="A81" s="26" t="s">
        <v>130</v>
      </c>
      <c r="B81" s="17" t="s">
        <v>131</v>
      </c>
      <c r="C81" s="16">
        <v>29230</v>
      </c>
      <c r="D81" s="16">
        <v>20250</v>
      </c>
      <c r="E81" s="16">
        <v>20250</v>
      </c>
      <c r="G81" s="3"/>
    </row>
    <row r="82" spans="1:7" ht="63">
      <c r="A82" s="26" t="s">
        <v>132</v>
      </c>
      <c r="B82" s="17" t="s">
        <v>133</v>
      </c>
      <c r="C82" s="16">
        <v>2400</v>
      </c>
      <c r="D82" s="16">
        <v>1800</v>
      </c>
      <c r="E82" s="16">
        <v>1800</v>
      </c>
      <c r="G82" s="3"/>
    </row>
    <row r="83" spans="1:7" ht="94.5">
      <c r="A83" s="26" t="s">
        <v>134</v>
      </c>
      <c r="B83" s="28" t="s">
        <v>135</v>
      </c>
      <c r="C83" s="16">
        <v>7100</v>
      </c>
      <c r="D83" s="16">
        <v>1800</v>
      </c>
      <c r="E83" s="16">
        <v>1800</v>
      </c>
      <c r="G83" s="3"/>
    </row>
    <row r="84" spans="1:7" ht="47.25">
      <c r="A84" s="26" t="s">
        <v>136</v>
      </c>
      <c r="B84" s="28" t="s">
        <v>137</v>
      </c>
      <c r="C84" s="16">
        <v>307</v>
      </c>
      <c r="D84" s="16">
        <v>0</v>
      </c>
      <c r="E84" s="16">
        <v>0</v>
      </c>
      <c r="G84" s="3"/>
    </row>
    <row r="85" spans="1:7">
      <c r="A85" s="10" t="s">
        <v>138</v>
      </c>
      <c r="B85" s="11" t="s">
        <v>139</v>
      </c>
      <c r="C85" s="31">
        <f>SUM(C86:C129)</f>
        <v>11570.1</v>
      </c>
      <c r="D85" s="31">
        <f>SUM(D86:D127)</f>
        <v>14080</v>
      </c>
      <c r="E85" s="31">
        <f>SUM(E86:E127)</f>
        <v>14080</v>
      </c>
      <c r="G85" s="3"/>
    </row>
    <row r="86" spans="1:7" ht="94.5">
      <c r="A86" s="18" t="s">
        <v>140</v>
      </c>
      <c r="B86" s="17" t="s">
        <v>141</v>
      </c>
      <c r="C86" s="32">
        <v>70</v>
      </c>
      <c r="D86" s="32">
        <v>20.8</v>
      </c>
      <c r="E86" s="32">
        <v>20.8</v>
      </c>
      <c r="G86" s="3"/>
    </row>
    <row r="87" spans="1:7" ht="94.5">
      <c r="A87" s="18" t="s">
        <v>142</v>
      </c>
      <c r="B87" s="17" t="s">
        <v>141</v>
      </c>
      <c r="C87" s="32">
        <v>50</v>
      </c>
      <c r="D87" s="32">
        <v>21.2</v>
      </c>
      <c r="E87" s="32">
        <v>21.2</v>
      </c>
      <c r="F87" s="3"/>
      <c r="G87" s="3"/>
    </row>
    <row r="88" spans="1:7" ht="110.25">
      <c r="A88" s="18" t="s">
        <v>143</v>
      </c>
      <c r="B88" s="28" t="s">
        <v>144</v>
      </c>
      <c r="C88" s="32">
        <v>37</v>
      </c>
      <c r="D88" s="32">
        <v>20.100000000000001</v>
      </c>
      <c r="E88" s="32">
        <v>20.100000000000001</v>
      </c>
      <c r="F88" s="3"/>
      <c r="G88" s="3"/>
    </row>
    <row r="89" spans="1:7" ht="110.25">
      <c r="A89" s="18" t="s">
        <v>145</v>
      </c>
      <c r="B89" s="28" t="s">
        <v>144</v>
      </c>
      <c r="C89" s="32">
        <v>110</v>
      </c>
      <c r="D89" s="32">
        <v>100.8</v>
      </c>
      <c r="E89" s="32">
        <v>100.8</v>
      </c>
      <c r="F89" s="3"/>
      <c r="G89" s="3"/>
    </row>
    <row r="90" spans="1:7" ht="94.5">
      <c r="A90" s="33" t="s">
        <v>146</v>
      </c>
      <c r="B90" s="34" t="s">
        <v>147</v>
      </c>
      <c r="C90" s="32">
        <v>3.8</v>
      </c>
      <c r="D90" s="32">
        <v>4.0999999999999996</v>
      </c>
      <c r="E90" s="32">
        <v>4.0999999999999996</v>
      </c>
      <c r="F90" s="3"/>
      <c r="G90" s="3"/>
    </row>
    <row r="91" spans="1:7" ht="94.5">
      <c r="A91" s="33" t="s">
        <v>148</v>
      </c>
      <c r="B91" s="34" t="s">
        <v>147</v>
      </c>
      <c r="C91" s="32">
        <v>20</v>
      </c>
      <c r="D91" s="32">
        <v>13</v>
      </c>
      <c r="E91" s="32">
        <v>13</v>
      </c>
      <c r="F91" s="3"/>
      <c r="G91" s="3"/>
    </row>
    <row r="92" spans="1:7" ht="78.75">
      <c r="A92" s="26" t="s">
        <v>149</v>
      </c>
      <c r="B92" s="17" t="s">
        <v>150</v>
      </c>
      <c r="C92" s="32">
        <v>265</v>
      </c>
      <c r="D92" s="32">
        <v>10</v>
      </c>
      <c r="E92" s="32">
        <v>10</v>
      </c>
      <c r="F92" s="3"/>
      <c r="G92" s="3"/>
    </row>
    <row r="93" spans="1:7" ht="94.5">
      <c r="A93" s="33" t="s">
        <v>151</v>
      </c>
      <c r="B93" s="34" t="s">
        <v>152</v>
      </c>
      <c r="C93" s="32">
        <v>17.5</v>
      </c>
      <c r="D93" s="32">
        <v>7.2</v>
      </c>
      <c r="E93" s="32">
        <v>7.2</v>
      </c>
      <c r="F93" s="3"/>
      <c r="G93" s="3"/>
    </row>
    <row r="94" spans="1:7" ht="94.5">
      <c r="A94" s="33" t="s">
        <v>153</v>
      </c>
      <c r="B94" s="34" t="s">
        <v>154</v>
      </c>
      <c r="C94" s="32">
        <v>90</v>
      </c>
      <c r="D94" s="32">
        <v>0</v>
      </c>
      <c r="E94" s="32">
        <v>0</v>
      </c>
      <c r="F94" s="3"/>
      <c r="G94" s="3"/>
    </row>
    <row r="95" spans="1:7" ht="94.5">
      <c r="A95" s="33" t="s">
        <v>155</v>
      </c>
      <c r="B95" s="34" t="s">
        <v>156</v>
      </c>
      <c r="C95" s="32">
        <v>7.4</v>
      </c>
      <c r="D95" s="32">
        <v>60</v>
      </c>
      <c r="E95" s="32">
        <v>60</v>
      </c>
      <c r="F95" s="3"/>
      <c r="G95" s="3"/>
    </row>
    <row r="96" spans="1:7" ht="94.5">
      <c r="A96" s="33" t="s">
        <v>157</v>
      </c>
      <c r="B96" s="35" t="s">
        <v>158</v>
      </c>
      <c r="C96" s="32">
        <v>1.5</v>
      </c>
      <c r="D96" s="32">
        <v>0</v>
      </c>
      <c r="E96" s="32">
        <v>0</v>
      </c>
      <c r="F96" s="3"/>
      <c r="G96" s="3"/>
    </row>
    <row r="97" spans="1:7" ht="63.75" customHeight="1">
      <c r="A97" s="36" t="s">
        <v>159</v>
      </c>
      <c r="B97" s="34" t="s">
        <v>160</v>
      </c>
      <c r="C97" s="32">
        <v>16.7</v>
      </c>
      <c r="D97" s="32">
        <v>4.8</v>
      </c>
      <c r="E97" s="32">
        <v>4.8</v>
      </c>
      <c r="F97" s="3"/>
      <c r="G97" s="3"/>
    </row>
    <row r="98" spans="1:7" ht="110.25">
      <c r="A98" s="36" t="s">
        <v>161</v>
      </c>
      <c r="B98" s="34" t="s">
        <v>162</v>
      </c>
      <c r="C98" s="32">
        <v>365.5</v>
      </c>
      <c r="D98" s="32">
        <v>328.8</v>
      </c>
      <c r="E98" s="32">
        <v>328.8</v>
      </c>
      <c r="F98" s="3"/>
      <c r="G98" s="3"/>
    </row>
    <row r="99" spans="1:7" ht="126">
      <c r="A99" s="36" t="s">
        <v>163</v>
      </c>
      <c r="B99" s="34" t="s">
        <v>164</v>
      </c>
      <c r="C99" s="32">
        <v>27.7</v>
      </c>
      <c r="D99" s="32">
        <v>65.3</v>
      </c>
      <c r="E99" s="32">
        <v>65.3</v>
      </c>
      <c r="F99" s="3"/>
      <c r="G99" s="3"/>
    </row>
    <row r="100" spans="1:7" ht="94.5">
      <c r="A100" s="36" t="s">
        <v>165</v>
      </c>
      <c r="B100" s="34" t="s">
        <v>166</v>
      </c>
      <c r="C100" s="32">
        <v>10.1</v>
      </c>
      <c r="D100" s="32">
        <v>7.2</v>
      </c>
      <c r="E100" s="32">
        <v>7.2</v>
      </c>
      <c r="F100" s="3"/>
      <c r="G100" s="3"/>
    </row>
    <row r="101" spans="1:7" ht="78.75">
      <c r="A101" s="26" t="s">
        <v>167</v>
      </c>
      <c r="B101" s="17" t="s">
        <v>168</v>
      </c>
      <c r="C101" s="32">
        <v>0.2</v>
      </c>
      <c r="D101" s="32">
        <v>0</v>
      </c>
      <c r="E101" s="32">
        <v>0</v>
      </c>
      <c r="F101" s="3"/>
      <c r="G101" s="3"/>
    </row>
    <row r="102" spans="1:7" ht="78.75">
      <c r="A102" s="26" t="s">
        <v>169</v>
      </c>
      <c r="B102" s="17" t="s">
        <v>168</v>
      </c>
      <c r="C102" s="32">
        <v>345</v>
      </c>
      <c r="D102" s="32">
        <v>180</v>
      </c>
      <c r="E102" s="32">
        <v>180</v>
      </c>
      <c r="F102" s="3"/>
      <c r="G102" s="3"/>
    </row>
    <row r="103" spans="1:7" ht="78.75">
      <c r="A103" s="26" t="s">
        <v>170</v>
      </c>
      <c r="B103" s="37" t="s">
        <v>168</v>
      </c>
      <c r="C103" s="32">
        <v>6</v>
      </c>
      <c r="D103" s="32">
        <v>0</v>
      </c>
      <c r="E103" s="32">
        <v>0</v>
      </c>
      <c r="F103" s="3"/>
      <c r="G103" s="3"/>
    </row>
    <row r="104" spans="1:7" ht="94.5">
      <c r="A104" s="26" t="s">
        <v>171</v>
      </c>
      <c r="B104" s="17" t="s">
        <v>172</v>
      </c>
      <c r="C104" s="32">
        <v>53</v>
      </c>
      <c r="D104" s="32">
        <v>25</v>
      </c>
      <c r="E104" s="32">
        <v>25</v>
      </c>
      <c r="F104" s="3"/>
      <c r="G104" s="3"/>
    </row>
    <row r="105" spans="1:7" ht="94.5">
      <c r="A105" s="26" t="s">
        <v>173</v>
      </c>
      <c r="B105" s="17" t="s">
        <v>174</v>
      </c>
      <c r="C105" s="32">
        <v>663</v>
      </c>
      <c r="D105" s="32">
        <v>283</v>
      </c>
      <c r="E105" s="32">
        <v>283</v>
      </c>
      <c r="F105" s="3"/>
      <c r="G105" s="3"/>
    </row>
    <row r="106" spans="1:7" ht="63">
      <c r="A106" s="36" t="s">
        <v>175</v>
      </c>
      <c r="B106" s="34" t="s">
        <v>176</v>
      </c>
      <c r="C106" s="32">
        <v>76.099999999999994</v>
      </c>
      <c r="D106" s="32">
        <v>65.400000000000006</v>
      </c>
      <c r="E106" s="32">
        <v>65.400000000000006</v>
      </c>
      <c r="F106" s="3"/>
      <c r="G106" s="3"/>
    </row>
    <row r="107" spans="1:7" ht="78.75">
      <c r="A107" s="36" t="s">
        <v>177</v>
      </c>
      <c r="B107" s="34" t="s">
        <v>178</v>
      </c>
      <c r="C107" s="32">
        <v>890.4</v>
      </c>
      <c r="D107" s="32">
        <v>0</v>
      </c>
      <c r="E107" s="32">
        <v>0</v>
      </c>
      <c r="F107" s="3"/>
      <c r="G107" s="3"/>
    </row>
    <row r="108" spans="1:7" ht="78.75">
      <c r="A108" s="36" t="s">
        <v>179</v>
      </c>
      <c r="B108" s="34" t="s">
        <v>178</v>
      </c>
      <c r="C108" s="32">
        <v>0.4</v>
      </c>
      <c r="D108" s="32">
        <v>0</v>
      </c>
      <c r="E108" s="32">
        <v>0</v>
      </c>
      <c r="F108" s="3"/>
      <c r="G108" s="3"/>
    </row>
    <row r="109" spans="1:7" ht="78.75">
      <c r="A109" s="36" t="s">
        <v>180</v>
      </c>
      <c r="B109" s="34" t="s">
        <v>178</v>
      </c>
      <c r="C109" s="32">
        <v>0.7</v>
      </c>
      <c r="D109" s="32">
        <v>2.8</v>
      </c>
      <c r="E109" s="32">
        <v>2.8</v>
      </c>
      <c r="F109" s="3"/>
      <c r="G109" s="3"/>
    </row>
    <row r="110" spans="1:7" ht="78.75">
      <c r="A110" s="36" t="s">
        <v>181</v>
      </c>
      <c r="B110" s="34" t="s">
        <v>178</v>
      </c>
      <c r="C110" s="32">
        <v>69.8</v>
      </c>
      <c r="D110" s="32">
        <v>0</v>
      </c>
      <c r="E110" s="32">
        <v>0</v>
      </c>
      <c r="F110" s="3"/>
      <c r="G110" s="3"/>
    </row>
    <row r="111" spans="1:7" ht="78.75">
      <c r="A111" s="26" t="s">
        <v>182</v>
      </c>
      <c r="B111" s="17" t="s">
        <v>183</v>
      </c>
      <c r="C111" s="32">
        <v>7343.5</v>
      </c>
      <c r="D111" s="32">
        <v>455.5</v>
      </c>
      <c r="E111" s="32">
        <v>455.5</v>
      </c>
      <c r="F111" s="3"/>
      <c r="G111" s="3"/>
    </row>
    <row r="112" spans="1:7" ht="47.25">
      <c r="A112" s="26" t="s">
        <v>184</v>
      </c>
      <c r="B112" s="17" t="s">
        <v>185</v>
      </c>
      <c r="C112" s="32">
        <v>12.2</v>
      </c>
      <c r="D112" s="32">
        <v>0</v>
      </c>
      <c r="E112" s="32">
        <v>0</v>
      </c>
      <c r="F112" s="3"/>
      <c r="G112" s="3"/>
    </row>
    <row r="113" spans="1:7" ht="47.25">
      <c r="A113" s="26" t="s">
        <v>186</v>
      </c>
      <c r="B113" s="17" t="s">
        <v>185</v>
      </c>
      <c r="C113" s="32">
        <v>13.2</v>
      </c>
      <c r="D113" s="32">
        <v>0</v>
      </c>
      <c r="E113" s="32">
        <v>0</v>
      </c>
      <c r="F113" s="3"/>
      <c r="G113" s="3"/>
    </row>
    <row r="114" spans="1:7" ht="173.25">
      <c r="A114" s="36" t="s">
        <v>187</v>
      </c>
      <c r="B114" s="34" t="s">
        <v>188</v>
      </c>
      <c r="C114" s="32">
        <v>135.80000000000001</v>
      </c>
      <c r="D114" s="32">
        <v>41.5</v>
      </c>
      <c r="E114" s="32">
        <v>41.5</v>
      </c>
      <c r="F114" s="3"/>
      <c r="G114" s="3"/>
    </row>
    <row r="115" spans="1:7" ht="63">
      <c r="A115" s="36" t="s">
        <v>189</v>
      </c>
      <c r="B115" s="34" t="s">
        <v>190</v>
      </c>
      <c r="C115" s="32">
        <v>96.8</v>
      </c>
      <c r="D115" s="32">
        <v>0</v>
      </c>
      <c r="E115" s="32">
        <v>0</v>
      </c>
      <c r="F115" s="3"/>
      <c r="G115" s="3"/>
    </row>
    <row r="116" spans="1:7" ht="78.75">
      <c r="A116" s="26" t="s">
        <v>191</v>
      </c>
      <c r="B116" s="17" t="s">
        <v>192</v>
      </c>
      <c r="C116" s="32">
        <v>0</v>
      </c>
      <c r="D116" s="32">
        <v>3.4</v>
      </c>
      <c r="E116" s="32">
        <v>3.4</v>
      </c>
      <c r="F116" s="3"/>
      <c r="G116" s="3"/>
    </row>
    <row r="117" spans="1:7" ht="78.75">
      <c r="A117" s="26" t="s">
        <v>193</v>
      </c>
      <c r="B117" s="17" t="s">
        <v>192</v>
      </c>
      <c r="C117" s="32">
        <v>20</v>
      </c>
      <c r="D117" s="32">
        <v>60</v>
      </c>
      <c r="E117" s="32">
        <v>60</v>
      </c>
      <c r="F117" s="3"/>
      <c r="G117" s="3"/>
    </row>
    <row r="118" spans="1:7" ht="69" customHeight="1">
      <c r="A118" s="26" t="s">
        <v>194</v>
      </c>
      <c r="B118" s="17" t="s">
        <v>192</v>
      </c>
      <c r="C118" s="32">
        <v>7.7</v>
      </c>
      <c r="D118" s="32">
        <v>0</v>
      </c>
      <c r="E118" s="32">
        <v>0</v>
      </c>
      <c r="F118" s="3"/>
      <c r="G118" s="3"/>
    </row>
    <row r="119" spans="1:7" ht="68.25" customHeight="1">
      <c r="A119" s="26" t="s">
        <v>195</v>
      </c>
      <c r="B119" s="17" t="s">
        <v>192</v>
      </c>
      <c r="C119" s="32">
        <v>1.5</v>
      </c>
      <c r="D119" s="32">
        <v>0</v>
      </c>
      <c r="E119" s="32">
        <v>0</v>
      </c>
      <c r="F119" s="3"/>
      <c r="G119" s="3"/>
    </row>
    <row r="120" spans="1:7" ht="69" customHeight="1">
      <c r="A120" s="26" t="s">
        <v>196</v>
      </c>
      <c r="B120" s="17" t="s">
        <v>192</v>
      </c>
      <c r="C120" s="32">
        <v>45.7</v>
      </c>
      <c r="D120" s="32">
        <v>0</v>
      </c>
      <c r="E120" s="32">
        <v>0</v>
      </c>
      <c r="F120" s="3"/>
      <c r="G120" s="3"/>
    </row>
    <row r="121" spans="1:7" ht="78.75">
      <c r="A121" s="26" t="s">
        <v>197</v>
      </c>
      <c r="B121" s="17" t="s">
        <v>192</v>
      </c>
      <c r="C121" s="32">
        <v>15.9</v>
      </c>
      <c r="D121" s="32">
        <v>0</v>
      </c>
      <c r="E121" s="32">
        <v>0</v>
      </c>
      <c r="F121" s="3"/>
      <c r="G121" s="3"/>
    </row>
    <row r="122" spans="1:7" ht="78.75">
      <c r="A122" s="26" t="s">
        <v>198</v>
      </c>
      <c r="B122" s="17" t="s">
        <v>192</v>
      </c>
      <c r="C122" s="32">
        <v>0</v>
      </c>
      <c r="D122" s="32">
        <v>3500</v>
      </c>
      <c r="E122" s="32">
        <v>3500</v>
      </c>
      <c r="F122" s="3"/>
      <c r="G122" s="3"/>
    </row>
    <row r="123" spans="1:7" ht="78.75">
      <c r="A123" s="26" t="s">
        <v>199</v>
      </c>
      <c r="B123" s="17" t="s">
        <v>192</v>
      </c>
      <c r="C123" s="32">
        <v>106.4</v>
      </c>
      <c r="D123" s="32">
        <v>8343.4</v>
      </c>
      <c r="E123" s="32">
        <v>8343.4</v>
      </c>
      <c r="F123" s="3"/>
      <c r="G123" s="3"/>
    </row>
    <row r="124" spans="1:7" ht="68.25" customHeight="1">
      <c r="A124" s="26" t="s">
        <v>200</v>
      </c>
      <c r="B124" s="17" t="s">
        <v>192</v>
      </c>
      <c r="C124" s="32">
        <v>20</v>
      </c>
      <c r="D124" s="32">
        <v>0</v>
      </c>
      <c r="E124" s="32">
        <v>0</v>
      </c>
      <c r="F124" s="3"/>
      <c r="G124" s="3"/>
    </row>
    <row r="125" spans="1:7" ht="78.75">
      <c r="A125" s="26" t="s">
        <v>201</v>
      </c>
      <c r="B125" s="17" t="s">
        <v>192</v>
      </c>
      <c r="C125" s="32">
        <v>4.0999999999999996</v>
      </c>
      <c r="D125" s="32">
        <v>0</v>
      </c>
      <c r="E125" s="32">
        <v>0</v>
      </c>
      <c r="F125" s="3"/>
      <c r="G125" s="3"/>
    </row>
    <row r="126" spans="1:7" ht="79.5" customHeight="1">
      <c r="A126" s="26" t="s">
        <v>202</v>
      </c>
      <c r="B126" s="17" t="s">
        <v>203</v>
      </c>
      <c r="C126" s="32">
        <v>115</v>
      </c>
      <c r="D126" s="32">
        <v>350</v>
      </c>
      <c r="E126" s="32">
        <v>350</v>
      </c>
      <c r="F126" s="3"/>
      <c r="G126" s="3"/>
    </row>
    <row r="127" spans="1:7" ht="110.25">
      <c r="A127" s="26" t="s">
        <v>204</v>
      </c>
      <c r="B127" s="17" t="s">
        <v>205</v>
      </c>
      <c r="C127" s="32">
        <v>388.5</v>
      </c>
      <c r="D127" s="32">
        <v>106.7</v>
      </c>
      <c r="E127" s="32">
        <v>106.7</v>
      </c>
      <c r="F127" s="3"/>
      <c r="G127" s="3"/>
    </row>
    <row r="128" spans="1:7" ht="110.25">
      <c r="A128" s="26" t="s">
        <v>206</v>
      </c>
      <c r="B128" s="17" t="s">
        <v>205</v>
      </c>
      <c r="C128" s="32">
        <v>30.1</v>
      </c>
      <c r="D128" s="32">
        <v>0</v>
      </c>
      <c r="E128" s="32">
        <v>0</v>
      </c>
      <c r="F128" s="3"/>
      <c r="G128" s="3"/>
    </row>
    <row r="129" spans="1:7" ht="110.25">
      <c r="A129" s="26" t="s">
        <v>207</v>
      </c>
      <c r="B129" s="17" t="s">
        <v>205</v>
      </c>
      <c r="C129" s="32">
        <v>16.899999999999999</v>
      </c>
      <c r="D129" s="32">
        <v>0</v>
      </c>
      <c r="E129" s="32">
        <v>0</v>
      </c>
      <c r="F129" s="3"/>
      <c r="G129" s="3"/>
    </row>
    <row r="130" spans="1:7">
      <c r="A130" s="10" t="s">
        <v>208</v>
      </c>
      <c r="B130" s="11" t="s">
        <v>209</v>
      </c>
      <c r="C130" s="12">
        <f>C131</f>
        <v>5141.8</v>
      </c>
      <c r="D130" s="12">
        <f>D131</f>
        <v>1331.4</v>
      </c>
      <c r="E130" s="12">
        <f>E131</f>
        <v>1403.8</v>
      </c>
      <c r="F130" s="3"/>
      <c r="G130" s="3"/>
    </row>
    <row r="131" spans="1:7">
      <c r="A131" s="8" t="s">
        <v>210</v>
      </c>
      <c r="B131" s="17" t="s">
        <v>211</v>
      </c>
      <c r="C131" s="16">
        <v>5141.8</v>
      </c>
      <c r="D131" s="16">
        <v>1331.4</v>
      </c>
      <c r="E131" s="16">
        <v>1403.8</v>
      </c>
      <c r="F131" s="3"/>
      <c r="G131" s="3"/>
    </row>
    <row r="132" spans="1:7">
      <c r="A132" s="53" t="s">
        <v>212</v>
      </c>
      <c r="B132" s="54"/>
      <c r="C132" s="12">
        <f>C130+C85+C74+C56+C52+C41</f>
        <v>149188.59999999998</v>
      </c>
      <c r="D132" s="12">
        <f>D130+D85+D74+D56+D52+D41</f>
        <v>145589.6</v>
      </c>
      <c r="E132" s="12">
        <f>E130+E85+E74+E56+E52+E41</f>
        <v>145401</v>
      </c>
      <c r="F132" s="3"/>
      <c r="G132" s="3"/>
    </row>
    <row r="133" spans="1:7">
      <c r="A133" s="10" t="s">
        <v>213</v>
      </c>
      <c r="B133" s="38" t="s">
        <v>214</v>
      </c>
      <c r="C133" s="12">
        <f>C132+C40</f>
        <v>1840940.1999999997</v>
      </c>
      <c r="D133" s="12">
        <f>D132+D40</f>
        <v>1787875.7</v>
      </c>
      <c r="E133" s="12">
        <f>E132+E40</f>
        <v>1904136.4000000001</v>
      </c>
      <c r="F133" s="3"/>
      <c r="G133" s="3"/>
    </row>
    <row r="134" spans="1:7" ht="47.25">
      <c r="A134" s="10" t="s">
        <v>215</v>
      </c>
      <c r="B134" s="38" t="s">
        <v>216</v>
      </c>
      <c r="C134" s="12">
        <f>C135+C140+C183+C225</f>
        <v>4065740.1999999993</v>
      </c>
      <c r="D134" s="12">
        <f>D135+D140+D183+D225</f>
        <v>4873267.6000000006</v>
      </c>
      <c r="E134" s="12">
        <f>E135+E140+E183+E225</f>
        <v>3644784</v>
      </c>
      <c r="F134" s="3"/>
      <c r="G134" s="3"/>
    </row>
    <row r="135" spans="1:7" ht="31.5">
      <c r="A135" s="10" t="s">
        <v>217</v>
      </c>
      <c r="B135" s="11" t="s">
        <v>218</v>
      </c>
      <c r="C135" s="12">
        <f>SUM(C136:C139)</f>
        <v>473601.2</v>
      </c>
      <c r="D135" s="12">
        <f>SUM(D136:D138)</f>
        <v>180406.8</v>
      </c>
      <c r="E135" s="12">
        <f>SUM(E136:E138)</f>
        <v>158739.79999999999</v>
      </c>
      <c r="F135" s="3"/>
      <c r="G135" s="3"/>
    </row>
    <row r="136" spans="1:7" ht="47.25">
      <c r="A136" s="8" t="s">
        <v>219</v>
      </c>
      <c r="B136" s="17" t="s">
        <v>220</v>
      </c>
      <c r="C136" s="16">
        <v>253653</v>
      </c>
      <c r="D136" s="16">
        <v>120435</v>
      </c>
      <c r="E136" s="16">
        <v>98768</v>
      </c>
      <c r="F136" s="3"/>
      <c r="G136" s="3"/>
    </row>
    <row r="137" spans="1:7" ht="31.5">
      <c r="A137" s="8" t="s">
        <v>221</v>
      </c>
      <c r="B137" s="17" t="s">
        <v>222</v>
      </c>
      <c r="C137" s="16">
        <f>119435.2+30000+4590+10</f>
        <v>154035.20000000001</v>
      </c>
      <c r="D137" s="16">
        <v>0</v>
      </c>
      <c r="E137" s="16">
        <v>0</v>
      </c>
      <c r="F137" s="3"/>
      <c r="G137" s="3"/>
    </row>
    <row r="138" spans="1:7" ht="51" customHeight="1">
      <c r="A138" s="8" t="s">
        <v>223</v>
      </c>
      <c r="B138" s="17" t="s">
        <v>224</v>
      </c>
      <c r="C138" s="16">
        <v>59971.8</v>
      </c>
      <c r="D138" s="16">
        <v>59971.8</v>
      </c>
      <c r="E138" s="16">
        <v>59971.8</v>
      </c>
      <c r="F138" s="3"/>
      <c r="G138" s="3"/>
    </row>
    <row r="139" spans="1:7" ht="47.25">
      <c r="A139" s="36" t="s">
        <v>225</v>
      </c>
      <c r="B139" s="39" t="s">
        <v>226</v>
      </c>
      <c r="C139" s="16">
        <v>5941.2</v>
      </c>
      <c r="D139" s="16">
        <v>0</v>
      </c>
      <c r="E139" s="16">
        <v>0</v>
      </c>
      <c r="F139" s="3"/>
      <c r="G139" s="3"/>
    </row>
    <row r="140" spans="1:7" ht="31.5">
      <c r="A140" s="10" t="s">
        <v>227</v>
      </c>
      <c r="B140" s="11" t="s">
        <v>228</v>
      </c>
      <c r="C140" s="12">
        <f>SUM(C141:C182)</f>
        <v>674335.39999999991</v>
      </c>
      <c r="D140" s="12">
        <f>SUM(D141:D181)</f>
        <v>1832270.1999999997</v>
      </c>
      <c r="E140" s="12">
        <f>SUM(E141:E181)</f>
        <v>570078.29999999981</v>
      </c>
      <c r="F140" s="3"/>
      <c r="G140" s="3"/>
    </row>
    <row r="141" spans="1:7" ht="63">
      <c r="A141" s="8" t="s">
        <v>229</v>
      </c>
      <c r="B141" s="17" t="s">
        <v>230</v>
      </c>
      <c r="C141" s="16">
        <v>118111.5</v>
      </c>
      <c r="D141" s="16">
        <v>94995.8</v>
      </c>
      <c r="E141" s="16">
        <v>94241.5</v>
      </c>
      <c r="F141" s="3"/>
      <c r="G141" s="3"/>
    </row>
    <row r="142" spans="1:7" ht="110.25">
      <c r="A142" s="8" t="s">
        <v>229</v>
      </c>
      <c r="B142" s="17" t="s">
        <v>231</v>
      </c>
      <c r="C142" s="16">
        <v>10000</v>
      </c>
      <c r="D142" s="16">
        <v>0</v>
      </c>
      <c r="E142" s="16">
        <v>0</v>
      </c>
      <c r="F142" s="3"/>
      <c r="G142" s="3"/>
    </row>
    <row r="143" spans="1:7" ht="126">
      <c r="A143" s="8" t="s">
        <v>232</v>
      </c>
      <c r="B143" s="17" t="s">
        <v>233</v>
      </c>
      <c r="C143" s="16">
        <v>167254.5</v>
      </c>
      <c r="D143" s="16">
        <v>472608.3</v>
      </c>
      <c r="E143" s="16">
        <v>55245.599999999999</v>
      </c>
      <c r="F143" s="3"/>
      <c r="G143" s="3"/>
    </row>
    <row r="144" spans="1:7" ht="94.5">
      <c r="A144" s="8" t="s">
        <v>234</v>
      </c>
      <c r="B144" s="17" t="s">
        <v>235</v>
      </c>
      <c r="C144" s="16">
        <v>30095.599999999999</v>
      </c>
      <c r="D144" s="16">
        <v>13228</v>
      </c>
      <c r="E144" s="16">
        <v>0</v>
      </c>
      <c r="F144" s="3"/>
      <c r="G144" s="3"/>
    </row>
    <row r="145" spans="1:7" ht="78.75">
      <c r="A145" s="8" t="s">
        <v>236</v>
      </c>
      <c r="B145" s="17" t="s">
        <v>237</v>
      </c>
      <c r="C145" s="16">
        <v>2346.5</v>
      </c>
      <c r="D145" s="16">
        <v>2613.5</v>
      </c>
      <c r="E145" s="16">
        <v>2485.1</v>
      </c>
      <c r="F145" s="3"/>
      <c r="G145" s="3"/>
    </row>
    <row r="146" spans="1:7" ht="47.25">
      <c r="A146" s="8" t="s">
        <v>238</v>
      </c>
      <c r="B146" s="17" t="s">
        <v>239</v>
      </c>
      <c r="C146" s="16">
        <v>2670.9</v>
      </c>
      <c r="D146" s="16">
        <v>0</v>
      </c>
      <c r="E146" s="16">
        <v>0</v>
      </c>
      <c r="F146" s="3"/>
      <c r="G146" s="3"/>
    </row>
    <row r="147" spans="1:7" ht="63">
      <c r="A147" s="8" t="s">
        <v>240</v>
      </c>
      <c r="B147" s="17" t="s">
        <v>241</v>
      </c>
      <c r="C147" s="16">
        <v>96837.7</v>
      </c>
      <c r="D147" s="16">
        <v>101297.5</v>
      </c>
      <c r="E147" s="16">
        <v>97632.6</v>
      </c>
      <c r="F147" s="3"/>
      <c r="G147" s="3"/>
    </row>
    <row r="148" spans="1:7" ht="63">
      <c r="A148" s="8" t="s">
        <v>242</v>
      </c>
      <c r="B148" s="40" t="s">
        <v>243</v>
      </c>
      <c r="C148" s="16">
        <v>0</v>
      </c>
      <c r="D148" s="16">
        <v>0</v>
      </c>
      <c r="E148" s="16">
        <v>2233.8000000000002</v>
      </c>
      <c r="F148" s="3"/>
      <c r="G148" s="3"/>
    </row>
    <row r="149" spans="1:7" ht="67.5" customHeight="1">
      <c r="A149" s="8" t="s">
        <v>244</v>
      </c>
      <c r="B149" s="40" t="s">
        <v>245</v>
      </c>
      <c r="C149" s="16">
        <v>8581.7000000000007</v>
      </c>
      <c r="D149" s="16">
        <v>1449.1</v>
      </c>
      <c r="E149" s="16">
        <v>1404.1</v>
      </c>
      <c r="F149" s="3"/>
      <c r="G149" s="3"/>
    </row>
    <row r="150" spans="1:7" ht="31.5">
      <c r="A150" s="41" t="s">
        <v>246</v>
      </c>
      <c r="B150" s="40" t="s">
        <v>247</v>
      </c>
      <c r="C150" s="16">
        <v>399.6</v>
      </c>
      <c r="D150" s="16">
        <v>0</v>
      </c>
      <c r="E150" s="16">
        <v>0</v>
      </c>
      <c r="F150" s="3"/>
      <c r="G150" s="3"/>
    </row>
    <row r="151" spans="1:7" ht="47.25">
      <c r="A151" s="41" t="s">
        <v>248</v>
      </c>
      <c r="B151" s="40" t="s">
        <v>249</v>
      </c>
      <c r="C151" s="16">
        <v>248</v>
      </c>
      <c r="D151" s="16">
        <v>0</v>
      </c>
      <c r="E151" s="16">
        <v>0</v>
      </c>
      <c r="F151" s="3"/>
      <c r="G151" s="3"/>
    </row>
    <row r="152" spans="1:7" ht="47.25">
      <c r="A152" s="41" t="s">
        <v>248</v>
      </c>
      <c r="B152" s="40" t="s">
        <v>250</v>
      </c>
      <c r="C152" s="16">
        <v>124</v>
      </c>
      <c r="D152" s="16">
        <v>0</v>
      </c>
      <c r="E152" s="16">
        <v>0</v>
      </c>
      <c r="F152" s="3"/>
      <c r="G152" s="3"/>
    </row>
    <row r="153" spans="1:7" ht="63">
      <c r="A153" s="41" t="s">
        <v>248</v>
      </c>
      <c r="B153" s="42" t="s">
        <v>251</v>
      </c>
      <c r="C153" s="16">
        <v>10508.8</v>
      </c>
      <c r="D153" s="16">
        <v>0</v>
      </c>
      <c r="E153" s="16">
        <v>12421.5</v>
      </c>
      <c r="F153" s="3"/>
      <c r="G153" s="3"/>
    </row>
    <row r="154" spans="1:7" ht="47.25">
      <c r="A154" s="41" t="s">
        <v>248</v>
      </c>
      <c r="B154" s="43" t="s">
        <v>252</v>
      </c>
      <c r="C154" s="16">
        <v>0</v>
      </c>
      <c r="D154" s="16">
        <v>0</v>
      </c>
      <c r="E154" s="16">
        <v>4040</v>
      </c>
      <c r="F154" s="3"/>
      <c r="G154" s="3"/>
    </row>
    <row r="155" spans="1:7" ht="31.5">
      <c r="A155" s="44" t="s">
        <v>253</v>
      </c>
      <c r="B155" s="28" t="s">
        <v>254</v>
      </c>
      <c r="C155" s="16">
        <v>46953.599999999999</v>
      </c>
      <c r="D155" s="16">
        <v>59852.5</v>
      </c>
      <c r="E155" s="16">
        <v>59852.5</v>
      </c>
      <c r="F155" s="3"/>
      <c r="G155" s="3"/>
    </row>
    <row r="156" spans="1:7" ht="63">
      <c r="A156" s="8" t="s">
        <v>255</v>
      </c>
      <c r="B156" s="40" t="s">
        <v>256</v>
      </c>
      <c r="C156" s="16">
        <v>47500</v>
      </c>
      <c r="D156" s="16">
        <v>40000</v>
      </c>
      <c r="E156" s="16">
        <v>40000</v>
      </c>
      <c r="F156" s="3"/>
      <c r="G156" s="3"/>
    </row>
    <row r="157" spans="1:7" ht="63">
      <c r="A157" s="44" t="s">
        <v>257</v>
      </c>
      <c r="B157" s="17" t="s">
        <v>258</v>
      </c>
      <c r="C157" s="16">
        <v>0</v>
      </c>
      <c r="D157" s="16">
        <v>3648</v>
      </c>
      <c r="E157" s="16">
        <v>8512</v>
      </c>
      <c r="F157" s="3"/>
      <c r="G157" s="3"/>
    </row>
    <row r="158" spans="1:7" ht="47.25">
      <c r="A158" s="44" t="s">
        <v>257</v>
      </c>
      <c r="B158" s="17" t="s">
        <v>259</v>
      </c>
      <c r="C158" s="16">
        <v>0</v>
      </c>
      <c r="D158" s="16">
        <v>859000</v>
      </c>
      <c r="E158" s="16">
        <v>0</v>
      </c>
      <c r="F158" s="3"/>
      <c r="G158" s="3"/>
    </row>
    <row r="159" spans="1:7" ht="189">
      <c r="A159" s="44" t="s">
        <v>257</v>
      </c>
      <c r="B159" s="17" t="s">
        <v>260</v>
      </c>
      <c r="C159" s="16">
        <v>54785.9</v>
      </c>
      <c r="D159" s="16">
        <v>72010.899999999994</v>
      </c>
      <c r="E159" s="16">
        <v>72010.899999999994</v>
      </c>
      <c r="F159" s="3"/>
      <c r="G159" s="3"/>
    </row>
    <row r="160" spans="1:7" ht="126">
      <c r="A160" s="44" t="s">
        <v>261</v>
      </c>
      <c r="B160" s="40" t="s">
        <v>262</v>
      </c>
      <c r="C160" s="16">
        <v>0</v>
      </c>
      <c r="D160" s="16">
        <v>23255.8</v>
      </c>
      <c r="E160" s="16">
        <v>23255.8</v>
      </c>
      <c r="F160" s="3"/>
      <c r="G160" s="3"/>
    </row>
    <row r="161" spans="1:7" ht="92.25" customHeight="1">
      <c r="A161" s="44" t="s">
        <v>257</v>
      </c>
      <c r="B161" s="17" t="s">
        <v>263</v>
      </c>
      <c r="C161" s="16">
        <v>0</v>
      </c>
      <c r="D161" s="16">
        <v>0</v>
      </c>
      <c r="E161" s="16">
        <v>10000</v>
      </c>
      <c r="F161" s="3"/>
      <c r="G161" s="3"/>
    </row>
    <row r="162" spans="1:7" ht="63">
      <c r="A162" s="44" t="s">
        <v>257</v>
      </c>
      <c r="B162" s="17" t="s">
        <v>264</v>
      </c>
      <c r="C162" s="16">
        <v>1701.4</v>
      </c>
      <c r="D162" s="16">
        <v>0</v>
      </c>
      <c r="E162" s="16">
        <v>0</v>
      </c>
      <c r="F162" s="3"/>
      <c r="G162" s="3"/>
    </row>
    <row r="163" spans="1:7" ht="47.25">
      <c r="A163" s="8" t="s">
        <v>265</v>
      </c>
      <c r="B163" s="17" t="s">
        <v>266</v>
      </c>
      <c r="C163" s="16">
        <v>22878.7</v>
      </c>
      <c r="D163" s="16">
        <v>19083</v>
      </c>
      <c r="E163" s="16">
        <v>19083</v>
      </c>
      <c r="F163" s="3"/>
      <c r="G163" s="3"/>
    </row>
    <row r="164" spans="1:7" ht="55.5" customHeight="1">
      <c r="A164" s="8" t="s">
        <v>267</v>
      </c>
      <c r="B164" s="40" t="s">
        <v>268</v>
      </c>
      <c r="C164" s="16">
        <v>1584.9</v>
      </c>
      <c r="D164" s="16">
        <v>1584.9</v>
      </c>
      <c r="E164" s="16">
        <v>1584.9</v>
      </c>
      <c r="F164" s="3"/>
      <c r="G164" s="3"/>
    </row>
    <row r="165" spans="1:7" ht="69" customHeight="1">
      <c r="A165" s="8" t="s">
        <v>267</v>
      </c>
      <c r="B165" s="40" t="s">
        <v>269</v>
      </c>
      <c r="C165" s="16">
        <v>424.5</v>
      </c>
      <c r="D165" s="16">
        <v>424.5</v>
      </c>
      <c r="E165" s="16">
        <v>424.5</v>
      </c>
      <c r="F165" s="3"/>
      <c r="G165" s="3"/>
    </row>
    <row r="166" spans="1:7" ht="78.75">
      <c r="A166" s="8" t="s">
        <v>267</v>
      </c>
      <c r="B166" s="40" t="s">
        <v>270</v>
      </c>
      <c r="C166" s="16">
        <v>527.29999999999995</v>
      </c>
      <c r="D166" s="16">
        <v>527.20000000000005</v>
      </c>
      <c r="E166" s="16">
        <v>528</v>
      </c>
      <c r="F166" s="3"/>
      <c r="G166" s="3"/>
    </row>
    <row r="167" spans="1:7" ht="63">
      <c r="A167" s="8" t="s">
        <v>267</v>
      </c>
      <c r="B167" s="17" t="s">
        <v>271</v>
      </c>
      <c r="C167" s="16">
        <v>528.29999999999995</v>
      </c>
      <c r="D167" s="16">
        <v>528.29999999999995</v>
      </c>
      <c r="E167" s="16">
        <v>528.29999999999995</v>
      </c>
      <c r="F167" s="3"/>
      <c r="G167" s="3"/>
    </row>
    <row r="168" spans="1:7" ht="47.25">
      <c r="A168" s="8" t="s">
        <v>267</v>
      </c>
      <c r="B168" s="17" t="s">
        <v>272</v>
      </c>
      <c r="C168" s="16">
        <v>1100</v>
      </c>
      <c r="D168" s="16">
        <v>1637</v>
      </c>
      <c r="E168" s="16">
        <v>1637</v>
      </c>
      <c r="F168" s="3"/>
      <c r="G168" s="3"/>
    </row>
    <row r="169" spans="1:7" ht="82.5" customHeight="1">
      <c r="A169" s="44" t="s">
        <v>267</v>
      </c>
      <c r="B169" s="17" t="s">
        <v>273</v>
      </c>
      <c r="C169" s="16">
        <v>3385.7</v>
      </c>
      <c r="D169" s="16">
        <v>7938</v>
      </c>
      <c r="E169" s="16">
        <v>7938</v>
      </c>
      <c r="F169" s="3"/>
      <c r="G169" s="3"/>
    </row>
    <row r="170" spans="1:7" ht="53.25" customHeight="1">
      <c r="A170" s="44" t="s">
        <v>267</v>
      </c>
      <c r="B170" s="17" t="s">
        <v>274</v>
      </c>
      <c r="C170" s="16">
        <v>0</v>
      </c>
      <c r="D170" s="16">
        <v>170</v>
      </c>
      <c r="E170" s="16">
        <v>170</v>
      </c>
      <c r="F170" s="3"/>
      <c r="G170" s="3"/>
    </row>
    <row r="171" spans="1:7" ht="31.5">
      <c r="A171" s="44" t="s">
        <v>275</v>
      </c>
      <c r="B171" s="17" t="s">
        <v>276</v>
      </c>
      <c r="C171" s="16">
        <v>17370.5</v>
      </c>
      <c r="D171" s="16">
        <v>20695.2</v>
      </c>
      <c r="E171" s="16">
        <v>20695.2</v>
      </c>
      <c r="F171" s="3"/>
      <c r="G171" s="3"/>
    </row>
    <row r="172" spans="1:7" ht="63">
      <c r="A172" s="44" t="s">
        <v>275</v>
      </c>
      <c r="B172" s="17" t="s">
        <v>277</v>
      </c>
      <c r="C172" s="16">
        <v>1081.9000000000001</v>
      </c>
      <c r="D172" s="16">
        <v>1081.9000000000001</v>
      </c>
      <c r="E172" s="16">
        <v>1081.9000000000001</v>
      </c>
      <c r="F172" s="3"/>
      <c r="G172" s="3"/>
    </row>
    <row r="173" spans="1:7" ht="78.75">
      <c r="A173" s="44" t="s">
        <v>275</v>
      </c>
      <c r="B173" s="17" t="s">
        <v>278</v>
      </c>
      <c r="C173" s="16">
        <v>0</v>
      </c>
      <c r="D173" s="16">
        <v>1568.7</v>
      </c>
      <c r="E173" s="16">
        <v>0</v>
      </c>
      <c r="F173" s="3"/>
      <c r="G173" s="3"/>
    </row>
    <row r="174" spans="1:7" ht="47.25">
      <c r="A174" s="44" t="s">
        <v>275</v>
      </c>
      <c r="B174" s="17" t="s">
        <v>279</v>
      </c>
      <c r="C174" s="16">
        <v>0</v>
      </c>
      <c r="D174" s="16">
        <v>5200.2</v>
      </c>
      <c r="E174" s="16">
        <v>5200.2</v>
      </c>
      <c r="F174" s="3"/>
      <c r="G174" s="3"/>
    </row>
    <row r="175" spans="1:7" ht="47.25">
      <c r="A175" s="44" t="s">
        <v>275</v>
      </c>
      <c r="B175" s="17" t="s">
        <v>280</v>
      </c>
      <c r="C175" s="16">
        <v>0</v>
      </c>
      <c r="D175" s="16">
        <v>5060.8999999999996</v>
      </c>
      <c r="E175" s="16">
        <v>5060.8999999999996</v>
      </c>
      <c r="F175" s="3"/>
      <c r="G175" s="3"/>
    </row>
    <row r="176" spans="1:7" ht="51" customHeight="1">
      <c r="A176" s="44" t="s">
        <v>275</v>
      </c>
      <c r="B176" s="17" t="s">
        <v>281</v>
      </c>
      <c r="C176" s="16">
        <v>0</v>
      </c>
      <c r="D176" s="16">
        <v>960.5</v>
      </c>
      <c r="E176" s="16">
        <v>960.5</v>
      </c>
      <c r="F176" s="3"/>
      <c r="G176" s="3"/>
    </row>
    <row r="177" spans="1:7" ht="63">
      <c r="A177" s="44" t="s">
        <v>275</v>
      </c>
      <c r="B177" s="17" t="s">
        <v>282</v>
      </c>
      <c r="C177" s="16">
        <v>1071.5999999999999</v>
      </c>
      <c r="D177" s="16">
        <v>1562.2</v>
      </c>
      <c r="E177" s="16">
        <v>1562.2</v>
      </c>
      <c r="F177" s="3"/>
      <c r="G177" s="3"/>
    </row>
    <row r="178" spans="1:7" ht="63">
      <c r="A178" s="41" t="s">
        <v>275</v>
      </c>
      <c r="B178" s="45" t="s">
        <v>283</v>
      </c>
      <c r="C178" s="16">
        <v>12367.5</v>
      </c>
      <c r="D178" s="16">
        <v>12245.1</v>
      </c>
      <c r="E178" s="16">
        <v>12245.1</v>
      </c>
      <c r="F178" s="3"/>
      <c r="G178" s="3"/>
    </row>
    <row r="179" spans="1:7" ht="99" customHeight="1">
      <c r="A179" s="44" t="s">
        <v>284</v>
      </c>
      <c r="B179" s="17" t="s">
        <v>285</v>
      </c>
      <c r="C179" s="16">
        <v>5973.1</v>
      </c>
      <c r="D179" s="16">
        <v>5973.1</v>
      </c>
      <c r="E179" s="16">
        <v>5973.1</v>
      </c>
      <c r="F179" s="3"/>
      <c r="G179" s="3"/>
    </row>
    <row r="180" spans="1:7" ht="31.5">
      <c r="A180" s="44" t="s">
        <v>275</v>
      </c>
      <c r="B180" s="17" t="s">
        <v>286</v>
      </c>
      <c r="C180" s="16">
        <v>284</v>
      </c>
      <c r="D180" s="16">
        <v>284</v>
      </c>
      <c r="E180" s="16">
        <v>284</v>
      </c>
      <c r="F180" s="3"/>
      <c r="G180" s="3"/>
    </row>
    <row r="181" spans="1:7" ht="47.25">
      <c r="A181" s="41" t="s">
        <v>275</v>
      </c>
      <c r="B181" s="40" t="s">
        <v>287</v>
      </c>
      <c r="C181" s="16">
        <v>1786.1</v>
      </c>
      <c r="D181" s="16">
        <v>1786.1</v>
      </c>
      <c r="E181" s="16">
        <v>1786.1</v>
      </c>
      <c r="F181" s="3"/>
      <c r="G181" s="3"/>
    </row>
    <row r="182" spans="1:7">
      <c r="A182" s="46" t="s">
        <v>288</v>
      </c>
      <c r="B182" s="45" t="s">
        <v>289</v>
      </c>
      <c r="C182" s="16">
        <v>5851.6</v>
      </c>
      <c r="D182" s="16">
        <v>0</v>
      </c>
      <c r="E182" s="16">
        <v>0</v>
      </c>
      <c r="F182" s="3"/>
      <c r="G182" s="3"/>
    </row>
    <row r="183" spans="1:7" ht="31.5">
      <c r="A183" s="10" t="s">
        <v>290</v>
      </c>
      <c r="B183" s="11" t="s">
        <v>291</v>
      </c>
      <c r="C183" s="12">
        <f>SUM(C184:C224)</f>
        <v>2826643.8</v>
      </c>
      <c r="D183" s="12">
        <f>SUM(D184:D224)</f>
        <v>2783125.9000000004</v>
      </c>
      <c r="E183" s="12">
        <f>SUM(E184:E224)</f>
        <v>2838051.2</v>
      </c>
      <c r="F183" s="3"/>
      <c r="G183" s="3"/>
    </row>
    <row r="184" spans="1:7" ht="47.25">
      <c r="A184" s="8" t="s">
        <v>292</v>
      </c>
      <c r="B184" s="17" t="s">
        <v>293</v>
      </c>
      <c r="C184" s="16">
        <v>8513.2999999999993</v>
      </c>
      <c r="D184" s="16">
        <v>10124.9</v>
      </c>
      <c r="E184" s="16">
        <v>10511.4</v>
      </c>
      <c r="F184" s="3"/>
      <c r="G184" s="3"/>
    </row>
    <row r="185" spans="1:7" ht="47.25">
      <c r="A185" s="8" t="s">
        <v>294</v>
      </c>
      <c r="B185" s="17" t="s">
        <v>295</v>
      </c>
      <c r="C185" s="16">
        <v>242507.7</v>
      </c>
      <c r="D185" s="16">
        <v>242079.1</v>
      </c>
      <c r="E185" s="16">
        <v>273184.3</v>
      </c>
      <c r="F185" s="3"/>
      <c r="G185" s="3"/>
    </row>
    <row r="186" spans="1:7" ht="63">
      <c r="A186" s="8" t="s">
        <v>296</v>
      </c>
      <c r="B186" s="17" t="s">
        <v>297</v>
      </c>
      <c r="C186" s="16">
        <v>2216.4</v>
      </c>
      <c r="D186" s="16">
        <v>1505.8</v>
      </c>
      <c r="E186" s="16">
        <v>1505.8</v>
      </c>
      <c r="F186" s="3"/>
      <c r="G186" s="3"/>
    </row>
    <row r="187" spans="1:7" ht="67.5" customHeight="1">
      <c r="A187" s="8" t="s">
        <v>296</v>
      </c>
      <c r="B187" s="17" t="s">
        <v>298</v>
      </c>
      <c r="C187" s="16">
        <v>234.7</v>
      </c>
      <c r="D187" s="16">
        <v>234.7</v>
      </c>
      <c r="E187" s="16">
        <v>234.7</v>
      </c>
      <c r="F187" s="3"/>
      <c r="G187" s="3"/>
    </row>
    <row r="188" spans="1:7" ht="84" customHeight="1">
      <c r="A188" s="8" t="s">
        <v>296</v>
      </c>
      <c r="B188" s="17" t="s">
        <v>299</v>
      </c>
      <c r="C188" s="16">
        <v>106.6</v>
      </c>
      <c r="D188" s="16">
        <v>102.8</v>
      </c>
      <c r="E188" s="16">
        <v>102.8</v>
      </c>
      <c r="F188" s="3"/>
      <c r="G188" s="3"/>
    </row>
    <row r="189" spans="1:7" ht="63">
      <c r="A189" s="8" t="s">
        <v>296</v>
      </c>
      <c r="B189" s="17" t="s">
        <v>300</v>
      </c>
      <c r="C189" s="16">
        <v>405.6</v>
      </c>
      <c r="D189" s="16">
        <v>391.4</v>
      </c>
      <c r="E189" s="16">
        <v>391.4</v>
      </c>
      <c r="F189" s="3"/>
      <c r="G189" s="3"/>
    </row>
    <row r="190" spans="1:7" ht="63">
      <c r="A190" s="8" t="s">
        <v>296</v>
      </c>
      <c r="B190" s="17" t="s">
        <v>301</v>
      </c>
      <c r="C190" s="16">
        <v>1066</v>
      </c>
      <c r="D190" s="16">
        <v>1066</v>
      </c>
      <c r="E190" s="16">
        <v>1066</v>
      </c>
      <c r="F190" s="3"/>
      <c r="G190" s="3"/>
    </row>
    <row r="191" spans="1:7" ht="63">
      <c r="A191" s="8" t="s">
        <v>302</v>
      </c>
      <c r="B191" s="17" t="s">
        <v>303</v>
      </c>
      <c r="C191" s="16">
        <v>4599</v>
      </c>
      <c r="D191" s="16">
        <v>4101.5</v>
      </c>
      <c r="E191" s="16">
        <v>4101.5</v>
      </c>
      <c r="F191" s="3"/>
      <c r="G191" s="3"/>
    </row>
    <row r="192" spans="1:7" ht="78.75">
      <c r="A192" s="8" t="s">
        <v>302</v>
      </c>
      <c r="B192" s="17" t="s">
        <v>304</v>
      </c>
      <c r="C192" s="16">
        <v>9789.9</v>
      </c>
      <c r="D192" s="16">
        <v>10389.5</v>
      </c>
      <c r="E192" s="16">
        <v>10805.1</v>
      </c>
      <c r="F192" s="3"/>
      <c r="G192" s="3"/>
    </row>
    <row r="193" spans="1:7" ht="63">
      <c r="A193" s="8" t="s">
        <v>302</v>
      </c>
      <c r="B193" s="17" t="s">
        <v>305</v>
      </c>
      <c r="C193" s="16">
        <v>7335.6</v>
      </c>
      <c r="D193" s="16">
        <v>6102.1</v>
      </c>
      <c r="E193" s="16">
        <v>6102.1</v>
      </c>
      <c r="F193" s="3"/>
      <c r="G193" s="3"/>
    </row>
    <row r="194" spans="1:7" ht="47.25">
      <c r="A194" s="8" t="s">
        <v>302</v>
      </c>
      <c r="B194" s="17" t="s">
        <v>306</v>
      </c>
      <c r="C194" s="16">
        <v>59163.199999999997</v>
      </c>
      <c r="D194" s="16">
        <v>60406.1</v>
      </c>
      <c r="E194" s="16">
        <v>62822.3</v>
      </c>
      <c r="F194" s="3"/>
      <c r="G194" s="3"/>
    </row>
    <row r="195" spans="1:7" ht="63">
      <c r="A195" s="8" t="s">
        <v>302</v>
      </c>
      <c r="B195" s="17" t="s">
        <v>307</v>
      </c>
      <c r="C195" s="16">
        <v>1976.5</v>
      </c>
      <c r="D195" s="16">
        <v>1993.2</v>
      </c>
      <c r="E195" s="16">
        <v>2072.9</v>
      </c>
      <c r="F195" s="3"/>
      <c r="G195" s="3"/>
    </row>
    <row r="196" spans="1:7" ht="63">
      <c r="A196" s="44" t="s">
        <v>302</v>
      </c>
      <c r="B196" s="28" t="s">
        <v>308</v>
      </c>
      <c r="C196" s="16">
        <v>0</v>
      </c>
      <c r="D196" s="16">
        <v>1.4</v>
      </c>
      <c r="E196" s="16">
        <v>1.4</v>
      </c>
      <c r="F196" s="3"/>
      <c r="G196" s="3"/>
    </row>
    <row r="197" spans="1:7" ht="67.5" customHeight="1">
      <c r="A197" s="44" t="s">
        <v>302</v>
      </c>
      <c r="B197" s="28" t="s">
        <v>309</v>
      </c>
      <c r="C197" s="16">
        <v>9912.5</v>
      </c>
      <c r="D197" s="16">
        <v>9287.5</v>
      </c>
      <c r="E197" s="16">
        <v>9287.5</v>
      </c>
      <c r="F197" s="3"/>
      <c r="G197" s="3"/>
    </row>
    <row r="198" spans="1:7" ht="63">
      <c r="A198" s="8" t="s">
        <v>302</v>
      </c>
      <c r="B198" s="17" t="s">
        <v>310</v>
      </c>
      <c r="C198" s="16">
        <v>25151</v>
      </c>
      <c r="D198" s="16">
        <v>24805</v>
      </c>
      <c r="E198" s="16">
        <v>25797.200000000001</v>
      </c>
      <c r="F198" s="3"/>
      <c r="G198" s="3"/>
    </row>
    <row r="199" spans="1:7" ht="63">
      <c r="A199" s="8" t="s">
        <v>302</v>
      </c>
      <c r="B199" s="17" t="s">
        <v>311</v>
      </c>
      <c r="C199" s="16">
        <v>176011.3</v>
      </c>
      <c r="D199" s="16">
        <v>198490.6</v>
      </c>
      <c r="E199" s="16">
        <v>206430.2</v>
      </c>
      <c r="F199" s="3"/>
      <c r="G199" s="3"/>
    </row>
    <row r="200" spans="1:7" ht="78.75">
      <c r="A200" s="8" t="s">
        <v>302</v>
      </c>
      <c r="B200" s="17" t="s">
        <v>312</v>
      </c>
      <c r="C200" s="16">
        <v>123075.5</v>
      </c>
      <c r="D200" s="16">
        <v>134957.79999999999</v>
      </c>
      <c r="E200" s="16">
        <v>140356.1</v>
      </c>
      <c r="F200" s="3"/>
      <c r="G200" s="3"/>
    </row>
    <row r="201" spans="1:7" ht="78.75">
      <c r="A201" s="8" t="s">
        <v>302</v>
      </c>
      <c r="B201" s="17" t="s">
        <v>313</v>
      </c>
      <c r="C201" s="16">
        <v>76984.100000000006</v>
      </c>
      <c r="D201" s="16">
        <v>74143.199999999997</v>
      </c>
      <c r="E201" s="16">
        <v>74547</v>
      </c>
      <c r="F201" s="3"/>
      <c r="G201" s="3"/>
    </row>
    <row r="202" spans="1:7" ht="78.75">
      <c r="A202" s="8" t="s">
        <v>302</v>
      </c>
      <c r="B202" s="17" t="s">
        <v>314</v>
      </c>
      <c r="C202" s="16">
        <v>339.8</v>
      </c>
      <c r="D202" s="16">
        <v>367.9</v>
      </c>
      <c r="E202" s="16">
        <v>382.6</v>
      </c>
      <c r="F202" s="3"/>
      <c r="G202" s="3"/>
    </row>
    <row r="203" spans="1:7" ht="78.75">
      <c r="A203" s="8" t="s">
        <v>302</v>
      </c>
      <c r="B203" s="17" t="s">
        <v>315</v>
      </c>
      <c r="C203" s="16">
        <v>17.3</v>
      </c>
      <c r="D203" s="16">
        <v>19.8</v>
      </c>
      <c r="E203" s="16">
        <v>19.8</v>
      </c>
      <c r="F203" s="3"/>
      <c r="G203" s="3"/>
    </row>
    <row r="204" spans="1:7" ht="63">
      <c r="A204" s="8" t="s">
        <v>302</v>
      </c>
      <c r="B204" s="17" t="s">
        <v>316</v>
      </c>
      <c r="C204" s="16">
        <v>86959.1</v>
      </c>
      <c r="D204" s="16">
        <v>81485.899999999994</v>
      </c>
      <c r="E204" s="16">
        <v>81608.7</v>
      </c>
      <c r="F204" s="3"/>
      <c r="G204" s="3"/>
    </row>
    <row r="205" spans="1:7" ht="94.5">
      <c r="A205" s="8" t="s">
        <v>302</v>
      </c>
      <c r="B205" s="47" t="s">
        <v>317</v>
      </c>
      <c r="C205" s="16">
        <v>4.9000000000000004</v>
      </c>
      <c r="D205" s="16">
        <v>4.9000000000000004</v>
      </c>
      <c r="E205" s="16">
        <v>4.9000000000000004</v>
      </c>
      <c r="F205" s="3"/>
      <c r="G205" s="3"/>
    </row>
    <row r="206" spans="1:7" ht="78.75">
      <c r="A206" s="8" t="s">
        <v>302</v>
      </c>
      <c r="B206" s="47" t="s">
        <v>318</v>
      </c>
      <c r="C206" s="16">
        <v>7092.6</v>
      </c>
      <c r="D206" s="16">
        <v>10094.5</v>
      </c>
      <c r="E206" s="16">
        <v>11569.1</v>
      </c>
      <c r="F206" s="3"/>
      <c r="G206" s="3"/>
    </row>
    <row r="207" spans="1:7" ht="110.25">
      <c r="A207" s="8" t="s">
        <v>319</v>
      </c>
      <c r="B207" s="17" t="s">
        <v>320</v>
      </c>
      <c r="C207" s="16">
        <v>4023.6</v>
      </c>
      <c r="D207" s="16">
        <v>3287</v>
      </c>
      <c r="E207" s="16">
        <v>3287</v>
      </c>
      <c r="F207" s="3"/>
      <c r="G207" s="3"/>
    </row>
    <row r="208" spans="1:7" ht="141.75">
      <c r="A208" s="8" t="s">
        <v>319</v>
      </c>
      <c r="B208" s="17" t="s">
        <v>321</v>
      </c>
      <c r="C208" s="48">
        <v>46071.3</v>
      </c>
      <c r="D208" s="48">
        <v>41433.9</v>
      </c>
      <c r="E208" s="48">
        <v>41433.9</v>
      </c>
      <c r="F208" s="3"/>
      <c r="G208" s="3"/>
    </row>
    <row r="209" spans="1:7" ht="110.25">
      <c r="A209" s="8" t="s">
        <v>319</v>
      </c>
      <c r="B209" s="17" t="s">
        <v>322</v>
      </c>
      <c r="C209" s="16">
        <v>865212.7</v>
      </c>
      <c r="D209" s="16">
        <v>844805.6</v>
      </c>
      <c r="E209" s="16">
        <v>844805.6</v>
      </c>
      <c r="F209" s="3"/>
      <c r="G209" s="3"/>
    </row>
    <row r="210" spans="1:7" ht="78.75">
      <c r="A210" s="8" t="s">
        <v>319</v>
      </c>
      <c r="B210" s="17" t="s">
        <v>323</v>
      </c>
      <c r="C210" s="16">
        <v>625420.1</v>
      </c>
      <c r="D210" s="16">
        <v>565575.9</v>
      </c>
      <c r="E210" s="16">
        <v>565140</v>
      </c>
      <c r="F210" s="3"/>
      <c r="G210" s="3"/>
    </row>
    <row r="211" spans="1:7" ht="85.5" customHeight="1">
      <c r="A211" s="8" t="s">
        <v>319</v>
      </c>
      <c r="B211" s="17" t="s">
        <v>324</v>
      </c>
      <c r="C211" s="16">
        <v>33798.800000000003</v>
      </c>
      <c r="D211" s="16">
        <v>36466.6</v>
      </c>
      <c r="E211" s="16">
        <v>36466.6</v>
      </c>
      <c r="F211" s="3"/>
      <c r="G211" s="3"/>
    </row>
    <row r="212" spans="1:7" ht="47.25">
      <c r="A212" s="8" t="s">
        <v>325</v>
      </c>
      <c r="B212" s="17" t="s">
        <v>326</v>
      </c>
      <c r="C212" s="16">
        <v>93602</v>
      </c>
      <c r="D212" s="16">
        <v>103869.3</v>
      </c>
      <c r="E212" s="16">
        <v>105083.4</v>
      </c>
      <c r="F212" s="3"/>
      <c r="G212" s="3"/>
    </row>
    <row r="213" spans="1:7" ht="78.75">
      <c r="A213" s="8" t="s">
        <v>327</v>
      </c>
      <c r="B213" s="17" t="s">
        <v>328</v>
      </c>
      <c r="C213" s="16">
        <v>29274.7</v>
      </c>
      <c r="D213" s="16">
        <v>33588.699999999997</v>
      </c>
      <c r="E213" s="16">
        <v>33588.699999999997</v>
      </c>
      <c r="F213" s="3"/>
      <c r="G213" s="3"/>
    </row>
    <row r="214" spans="1:7" ht="63">
      <c r="A214" s="8" t="s">
        <v>329</v>
      </c>
      <c r="B214" s="17" t="s">
        <v>330</v>
      </c>
      <c r="C214" s="16">
        <v>53384.9</v>
      </c>
      <c r="D214" s="16">
        <v>52817.4</v>
      </c>
      <c r="E214" s="16">
        <v>52817.4</v>
      </c>
      <c r="F214" s="3"/>
      <c r="G214" s="3"/>
    </row>
    <row r="215" spans="1:7" ht="63">
      <c r="A215" s="8" t="s">
        <v>331</v>
      </c>
      <c r="B215" s="17" t="s">
        <v>332</v>
      </c>
      <c r="C215" s="16">
        <v>23.4</v>
      </c>
      <c r="D215" s="16">
        <v>138.6</v>
      </c>
      <c r="E215" s="16">
        <v>9.5</v>
      </c>
      <c r="F215" s="3"/>
      <c r="G215" s="3"/>
    </row>
    <row r="216" spans="1:7" ht="63">
      <c r="A216" s="8" t="s">
        <v>333</v>
      </c>
      <c r="B216" s="17" t="s">
        <v>334</v>
      </c>
      <c r="C216" s="16">
        <v>1714.5</v>
      </c>
      <c r="D216" s="16">
        <v>1880.9</v>
      </c>
      <c r="E216" s="16">
        <v>1880.9</v>
      </c>
      <c r="F216" s="3"/>
      <c r="G216" s="3"/>
    </row>
    <row r="217" spans="1:7" ht="63">
      <c r="A217" s="8" t="s">
        <v>335</v>
      </c>
      <c r="B217" s="17" t="s">
        <v>336</v>
      </c>
      <c r="C217" s="16">
        <v>15468.5</v>
      </c>
      <c r="D217" s="16">
        <v>15771.7</v>
      </c>
      <c r="E217" s="16">
        <v>16402.599999999999</v>
      </c>
      <c r="F217" s="3"/>
      <c r="G217" s="3"/>
    </row>
    <row r="218" spans="1:7" ht="31.5">
      <c r="A218" s="8" t="s">
        <v>337</v>
      </c>
      <c r="B218" s="17" t="s">
        <v>338</v>
      </c>
      <c r="C218" s="16">
        <v>100774.6</v>
      </c>
      <c r="D218" s="16">
        <v>100744.3</v>
      </c>
      <c r="E218" s="16">
        <v>100744.3</v>
      </c>
      <c r="F218" s="3"/>
      <c r="G218" s="3"/>
    </row>
    <row r="219" spans="1:7" ht="63">
      <c r="A219" s="8" t="s">
        <v>339</v>
      </c>
      <c r="B219" s="17" t="s">
        <v>340</v>
      </c>
      <c r="C219" s="16">
        <v>72.599999999999994</v>
      </c>
      <c r="D219" s="16">
        <v>72.599999999999994</v>
      </c>
      <c r="E219" s="16">
        <v>72.599999999999994</v>
      </c>
      <c r="F219" s="3"/>
      <c r="G219" s="3"/>
    </row>
    <row r="220" spans="1:7" ht="102" customHeight="1">
      <c r="A220" s="8" t="s">
        <v>341</v>
      </c>
      <c r="B220" s="17" t="s">
        <v>342</v>
      </c>
      <c r="C220" s="16">
        <v>88653.8</v>
      </c>
      <c r="D220" s="16">
        <v>88810.5</v>
      </c>
      <c r="E220" s="16">
        <v>92640</v>
      </c>
      <c r="F220" s="3"/>
      <c r="G220" s="3"/>
    </row>
    <row r="221" spans="1:7" ht="52.5" customHeight="1">
      <c r="A221" s="8" t="s">
        <v>343</v>
      </c>
      <c r="B221" s="17" t="s">
        <v>344</v>
      </c>
      <c r="C221" s="16">
        <v>17770.5</v>
      </c>
      <c r="D221" s="16">
        <v>16448.2</v>
      </c>
      <c r="E221" s="16">
        <v>16448.2</v>
      </c>
      <c r="F221" s="3"/>
      <c r="G221" s="3"/>
    </row>
    <row r="222" spans="1:7" ht="31.5">
      <c r="A222" s="8" t="s">
        <v>345</v>
      </c>
      <c r="B222" s="17" t="s">
        <v>346</v>
      </c>
      <c r="C222" s="16">
        <v>2215.8000000000002</v>
      </c>
      <c r="D222" s="16"/>
      <c r="E222" s="16"/>
      <c r="F222" s="3"/>
      <c r="G222" s="3"/>
    </row>
    <row r="223" spans="1:7" ht="39.75" customHeight="1">
      <c r="A223" s="8" t="s">
        <v>347</v>
      </c>
      <c r="B223" s="17" t="s">
        <v>348</v>
      </c>
      <c r="C223" s="16">
        <v>5543.8</v>
      </c>
      <c r="D223" s="16">
        <v>5109.5</v>
      </c>
      <c r="E223" s="16">
        <v>4176.1000000000004</v>
      </c>
      <c r="F223" s="3"/>
      <c r="G223" s="3"/>
    </row>
    <row r="224" spans="1:7" ht="47.25">
      <c r="A224" s="49" t="s">
        <v>349</v>
      </c>
      <c r="B224" s="47" t="s">
        <v>350</v>
      </c>
      <c r="C224" s="16">
        <v>155.6</v>
      </c>
      <c r="D224" s="16">
        <v>149.6</v>
      </c>
      <c r="E224" s="16">
        <v>149.6</v>
      </c>
      <c r="F224" s="3"/>
      <c r="G224" s="3"/>
    </row>
    <row r="225" spans="1:7">
      <c r="A225" s="10" t="s">
        <v>351</v>
      </c>
      <c r="B225" s="11" t="s">
        <v>352</v>
      </c>
      <c r="C225" s="12">
        <f>SUM(C226:C235)</f>
        <v>91159.8</v>
      </c>
      <c r="D225" s="12">
        <f>SUM(D226:D235)</f>
        <v>77464.7</v>
      </c>
      <c r="E225" s="12">
        <f>SUM(E226:E235)</f>
        <v>77914.7</v>
      </c>
      <c r="F225" s="3"/>
      <c r="G225" s="3"/>
    </row>
    <row r="226" spans="1:7" ht="78.75">
      <c r="A226" s="36" t="s">
        <v>353</v>
      </c>
      <c r="B226" s="39" t="s">
        <v>354</v>
      </c>
      <c r="C226" s="16">
        <v>78428.600000000006</v>
      </c>
      <c r="D226" s="16">
        <v>77464.7</v>
      </c>
      <c r="E226" s="16">
        <v>77464.7</v>
      </c>
      <c r="F226" s="3"/>
      <c r="G226" s="3"/>
    </row>
    <row r="227" spans="1:7" ht="47.25">
      <c r="A227" s="36" t="s">
        <v>355</v>
      </c>
      <c r="B227" s="39" t="s">
        <v>356</v>
      </c>
      <c r="C227" s="16">
        <v>5000</v>
      </c>
      <c r="D227" s="16">
        <v>0</v>
      </c>
      <c r="E227" s="16">
        <v>0</v>
      </c>
      <c r="F227" s="3"/>
      <c r="G227" s="3"/>
    </row>
    <row r="228" spans="1:7" ht="47.25">
      <c r="A228" s="8" t="s">
        <v>357</v>
      </c>
      <c r="B228" s="39" t="s">
        <v>358</v>
      </c>
      <c r="C228" s="16">
        <v>4376.6000000000004</v>
      </c>
      <c r="D228" s="16">
        <v>0</v>
      </c>
      <c r="E228" s="16">
        <v>0</v>
      </c>
      <c r="F228" s="3"/>
      <c r="G228" s="3"/>
    </row>
    <row r="229" spans="1:7" ht="47.25">
      <c r="A229" s="8" t="s">
        <v>357</v>
      </c>
      <c r="B229" s="39" t="s">
        <v>359</v>
      </c>
      <c r="C229" s="16">
        <v>744</v>
      </c>
      <c r="D229" s="16">
        <v>0</v>
      </c>
      <c r="E229" s="16">
        <v>0</v>
      </c>
      <c r="F229" s="3"/>
      <c r="G229" s="3"/>
    </row>
    <row r="230" spans="1:7" ht="47.25">
      <c r="A230" s="8" t="s">
        <v>357</v>
      </c>
      <c r="B230" s="39" t="s">
        <v>360</v>
      </c>
      <c r="C230" s="50">
        <v>1363.4</v>
      </c>
      <c r="D230" s="16">
        <v>0</v>
      </c>
      <c r="E230" s="16">
        <v>0</v>
      </c>
      <c r="F230" s="3"/>
      <c r="G230" s="3"/>
    </row>
    <row r="231" spans="1:7" ht="47.25">
      <c r="A231" s="8" t="s">
        <v>357</v>
      </c>
      <c r="B231" s="39" t="s">
        <v>361</v>
      </c>
      <c r="C231" s="50">
        <v>1048.8</v>
      </c>
      <c r="D231" s="16">
        <v>0</v>
      </c>
      <c r="E231" s="16">
        <v>0</v>
      </c>
      <c r="F231" s="3"/>
      <c r="G231" s="3"/>
    </row>
    <row r="232" spans="1:7" ht="47.25">
      <c r="A232" s="8" t="s">
        <v>357</v>
      </c>
      <c r="B232" s="39" t="s">
        <v>362</v>
      </c>
      <c r="C232" s="50">
        <v>0</v>
      </c>
      <c r="D232" s="16">
        <v>0</v>
      </c>
      <c r="E232" s="16">
        <v>0</v>
      </c>
      <c r="F232" s="3"/>
      <c r="G232" s="3"/>
    </row>
    <row r="233" spans="1:7" ht="45" customHeight="1">
      <c r="A233" s="8" t="s">
        <v>363</v>
      </c>
      <c r="B233" s="39" t="s">
        <v>362</v>
      </c>
      <c r="C233" s="50">
        <v>70.400000000000006</v>
      </c>
      <c r="D233" s="16">
        <v>0</v>
      </c>
      <c r="E233" s="16">
        <v>0</v>
      </c>
      <c r="F233" s="3"/>
      <c r="G233" s="3"/>
    </row>
    <row r="234" spans="1:7" ht="78.75" customHeight="1">
      <c r="A234" s="8" t="s">
        <v>363</v>
      </c>
      <c r="B234" s="47" t="s">
        <v>364</v>
      </c>
      <c r="C234" s="16">
        <v>128</v>
      </c>
      <c r="D234" s="16">
        <v>0</v>
      </c>
      <c r="E234" s="16">
        <v>350</v>
      </c>
      <c r="F234" s="3"/>
      <c r="G234" s="3"/>
    </row>
    <row r="235" spans="1:7" ht="93.75" customHeight="1">
      <c r="A235" s="8" t="s">
        <v>363</v>
      </c>
      <c r="B235" s="47" t="s">
        <v>365</v>
      </c>
      <c r="C235" s="16">
        <v>0</v>
      </c>
      <c r="D235" s="16">
        <v>0</v>
      </c>
      <c r="E235" s="16">
        <v>100</v>
      </c>
      <c r="F235" s="3"/>
      <c r="G235" s="3"/>
    </row>
    <row r="236" spans="1:7" ht="31.5">
      <c r="A236" s="10" t="s">
        <v>366</v>
      </c>
      <c r="B236" s="11" t="s">
        <v>367</v>
      </c>
      <c r="C236" s="12">
        <f>C237+C238</f>
        <v>235</v>
      </c>
      <c r="D236" s="12">
        <v>0</v>
      </c>
      <c r="E236" s="12">
        <v>0</v>
      </c>
      <c r="F236" s="3"/>
      <c r="G236" s="3"/>
    </row>
    <row r="237" spans="1:7" ht="47.25">
      <c r="A237" s="8" t="s">
        <v>368</v>
      </c>
      <c r="B237" s="17" t="s">
        <v>369</v>
      </c>
      <c r="C237" s="16">
        <f>75+50+100</f>
        <v>225</v>
      </c>
      <c r="D237" s="16">
        <v>0</v>
      </c>
      <c r="E237" s="16">
        <v>0</v>
      </c>
      <c r="F237" s="3"/>
      <c r="G237" s="3"/>
    </row>
    <row r="238" spans="1:7" ht="47.25">
      <c r="A238" s="8" t="s">
        <v>370</v>
      </c>
      <c r="B238" s="17" t="s">
        <v>369</v>
      </c>
      <c r="C238" s="16">
        <v>10</v>
      </c>
      <c r="D238" s="16">
        <v>0</v>
      </c>
      <c r="E238" s="16">
        <v>0</v>
      </c>
      <c r="F238" s="3"/>
      <c r="G238" s="3"/>
    </row>
    <row r="239" spans="1:7">
      <c r="A239" s="10" t="s">
        <v>371</v>
      </c>
      <c r="B239" s="11" t="s">
        <v>372</v>
      </c>
      <c r="C239" s="31">
        <f>SUM(C240:C241)</f>
        <v>6.5</v>
      </c>
      <c r="D239" s="31">
        <v>0</v>
      </c>
      <c r="E239" s="31">
        <v>0</v>
      </c>
      <c r="F239" s="3"/>
      <c r="G239" s="3"/>
    </row>
    <row r="240" spans="1:7" ht="47.25">
      <c r="A240" s="18" t="s">
        <v>373</v>
      </c>
      <c r="B240" s="17" t="s">
        <v>374</v>
      </c>
      <c r="C240" s="32">
        <v>3.5</v>
      </c>
      <c r="D240" s="32">
        <v>0</v>
      </c>
      <c r="E240" s="32">
        <v>0</v>
      </c>
      <c r="F240" s="3"/>
      <c r="G240" s="3"/>
    </row>
    <row r="241" spans="1:7" ht="47.25">
      <c r="A241" s="18" t="s">
        <v>375</v>
      </c>
      <c r="B241" s="17" t="s">
        <v>374</v>
      </c>
      <c r="C241" s="32">
        <v>3</v>
      </c>
      <c r="D241" s="32">
        <v>0</v>
      </c>
      <c r="E241" s="32">
        <v>0</v>
      </c>
      <c r="F241" s="3"/>
      <c r="G241" s="3"/>
    </row>
    <row r="242" spans="1:7">
      <c r="A242" s="10" t="s">
        <v>376</v>
      </c>
      <c r="B242" s="11" t="s">
        <v>377</v>
      </c>
      <c r="C242" s="12">
        <f>C134+C236+C239</f>
        <v>4065981.6999999993</v>
      </c>
      <c r="D242" s="12">
        <f>D134+D236+D239</f>
        <v>4873267.6000000006</v>
      </c>
      <c r="E242" s="12">
        <f>E134+E236+E239</f>
        <v>3644784</v>
      </c>
      <c r="F242" s="3"/>
      <c r="G242" s="3"/>
    </row>
    <row r="243" spans="1:7" ht="24.75" customHeight="1">
      <c r="A243" s="51" t="s">
        <v>378</v>
      </c>
      <c r="B243" s="51"/>
      <c r="C243" s="12">
        <f>C242+C133</f>
        <v>5906921.8999999985</v>
      </c>
      <c r="D243" s="12">
        <f>D242+D133</f>
        <v>6661143.3000000007</v>
      </c>
      <c r="E243" s="12">
        <f>E242+E133</f>
        <v>5548920.4000000004</v>
      </c>
      <c r="F243" s="3"/>
      <c r="G243" s="3"/>
    </row>
  </sheetData>
  <mergeCells count="7">
    <mergeCell ref="A132:B132"/>
    <mergeCell ref="A1:E1"/>
    <mergeCell ref="A2:E2"/>
    <mergeCell ref="A3:E3"/>
    <mergeCell ref="A4:E4"/>
    <mergeCell ref="A6:C7"/>
    <mergeCell ref="A12:A13"/>
  </mergeCells>
  <hyperlinks>
    <hyperlink ref="B95" r:id="rId1" display="consultantplus://offline/ref=988EC015ECBBF128B41797C3F93EFEE418A639455C871F0F56FDEF5480375203D55CBFEB8F11FA2C863F8EB8F7B01CF71C7C854735E60A15i2XAK"/>
    <hyperlink ref="B98" r:id="rId2" display="consultantplus://offline/ref=A5C545EE8C1C93B0B058E1FFE19DF454C219EB0B98198F2DC0D7B691EFFF64CC26DC8ECE4D9F7B181B1727911B979A94C0CB426D4AE9j9HFG"/>
    <hyperlink ref="B90" r:id="rId3" display="consultantplus://offline/ref=D42EAC7BD398020209D35F6AF6672FBA6F13F77B84F225875A8095FA102A9B2D8E358CD609751112B9E7A4869E64DFF883BAA8D38BAB06D8YDV9M"/>
    <hyperlink ref="B91" r:id="rId4" display="consultantplus://offline/ref=D42EAC7BD398020209D35F6AF6672FBA6F13F77B84F225875A8095FA102A9B2D8E358CD609751112B9E7A4869E64DFF883BAA8D38BAB06D8YDV9M"/>
    <hyperlink ref="B100" r:id="rId5" display="consultantplus://offline/ref=64FC3C9F96C0230A0CECA4E56C028B5E86A06F799E50F1FABBE4A6CFAC6E9A2AB2A69A82FE33DE9CACC0441FC29EF02FFBFA7ABCF960A970JDh7G"/>
  </hyperlinks>
  <pageMargins left="0.47244094488188981" right="0.27559055118110237" top="0.6692913385826772" bottom="0.15748031496062992" header="0.31496062992125984" footer="0.31496062992125984"/>
  <pageSetup paperSize="9" orientation="landscape"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dcterms:created xsi:type="dcterms:W3CDTF">2021-12-17T09:20:45Z</dcterms:created>
  <dcterms:modified xsi:type="dcterms:W3CDTF">2021-12-22T10:34:30Z</dcterms:modified>
</cp:coreProperties>
</file>