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7795" windowHeight="12345"/>
  </bookViews>
  <sheets>
    <sheet name="август" sheetId="1" r:id="rId1"/>
  </sheets>
  <definedNames>
    <definedName name="_xlnm.Print_Titles" localSheetId="0">август!$5:$5</definedName>
    <definedName name="_xlnm.Print_Area" localSheetId="0">август!$A$1:$F$53</definedName>
  </definedNames>
  <calcPr calcId="145621"/>
</workbook>
</file>

<file path=xl/calcChain.xml><?xml version="1.0" encoding="utf-8"?>
<calcChain xmlns="http://schemas.openxmlformats.org/spreadsheetml/2006/main">
  <c r="C17" i="1"/>
  <c r="B54" l="1"/>
  <c r="D53"/>
  <c r="C53"/>
  <c r="B53"/>
  <c r="D52"/>
  <c r="C52"/>
  <c r="B52"/>
  <c r="D51"/>
  <c r="B51"/>
  <c r="D50"/>
  <c r="C50"/>
  <c r="B50"/>
  <c r="D47"/>
  <c r="C47"/>
  <c r="B47"/>
  <c r="D37"/>
  <c r="D38" s="1"/>
  <c r="D48" s="1"/>
  <c r="B37"/>
  <c r="D34"/>
  <c r="C34"/>
  <c r="B32"/>
  <c r="B34" s="1"/>
  <c r="D22"/>
  <c r="C22"/>
  <c r="B22"/>
  <c r="C51"/>
  <c r="D13"/>
  <c r="C13"/>
  <c r="B13"/>
  <c r="C38" l="1"/>
  <c r="C48" s="1"/>
  <c r="B38"/>
  <c r="B48" s="1"/>
  <c r="B57"/>
  <c r="C57"/>
  <c r="D57"/>
</calcChain>
</file>

<file path=xl/sharedStrings.xml><?xml version="1.0" encoding="utf-8"?>
<sst xmlns="http://schemas.openxmlformats.org/spreadsheetml/2006/main" count="76" uniqueCount="67">
  <si>
    <t>Приложение 2 к реестру</t>
  </si>
  <si>
    <t>Информация по межбюджетным трансфертам и прочим безвозмездным поступлениям</t>
  </si>
  <si>
    <t>за период от уточненного бюджета от 20.03.2026 по 10.08.2026</t>
  </si>
  <si>
    <t>тыс.рублей</t>
  </si>
  <si>
    <t>ГРБС</t>
  </si>
  <si>
    <t>2026г.</t>
  </si>
  <si>
    <t>2027г.</t>
  </si>
  <si>
    <t>2028г.</t>
  </si>
  <si>
    <t>Гос.программа</t>
  </si>
  <si>
    <t>Направление расходов</t>
  </si>
  <si>
    <t>1. Дотации</t>
  </si>
  <si>
    <t>Администрация города Миасса</t>
  </si>
  <si>
    <t>непрограммные</t>
  </si>
  <si>
    <t>РПЧО от 18.05.2026г. № 364-рп (возмещение убытков теплоснабжающим организациям)</t>
  </si>
  <si>
    <t>Управление Культуры Администрации города Миасса</t>
  </si>
  <si>
    <t>РПЧО от 20.05.2026 № 377-рп  (депутатские)</t>
  </si>
  <si>
    <t>Управление образования Администрации города Миасса</t>
  </si>
  <si>
    <t>УФКС Администрации города Миасса</t>
  </si>
  <si>
    <t>итого ДОТАЦИЯ</t>
  </si>
  <si>
    <t xml:space="preserve">2. Субсидии </t>
  </si>
  <si>
    <t>ГП Чел.обл "Развитие образования в Челябинской области"</t>
  </si>
  <si>
    <t xml:space="preserve">Реализация мероприятий по модернизации школьных систем образования 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</si>
  <si>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</si>
  <si>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ГП Чел.обл. "Обеспечение доступным и комфортным жильем граждан РФ в ЧО"</t>
  </si>
  <si>
    <t>На реализацию мероприятий по модернизации коммунальной инфраструктуры</t>
  </si>
  <si>
    <t>Областная адресная программа по переселению граждан из аварийного жилищного фонда, признанного таковым с 1 января 2017 года, в Челябинской области</t>
  </si>
  <si>
    <t>Финансовое обеспечение мероприятий по переселению граждан из аварийного жилищного фонда за счет средств публично-правовой компании «Фонд развития территорий»</t>
  </si>
  <si>
    <t>ГП Чел.обл. "Развитие физической культуры и спорта в ЧО"</t>
  </si>
  <si>
    <t xml:space="preserve">Государственная поддержка организаций, входящих в систему спортивной подготовки </t>
  </si>
  <si>
    <t xml:space="preserve">Финансовая поддержка муниципальных учреждений, реализующих дополнительные образовательные программы спортивной подготовки на учебно-тренировочных этапах (этапах спортивной специализации), в том числе для приобретения спортивного инвентаря и оборудования </t>
  </si>
  <si>
    <t xml:space="preserve">Приобретение спортивного оборудования и инвентаря для приведения организаций дополнительного образования со специальным наименованием «спортивная школа», использующих в своем наименовании слово "олимпийский", "сурдлимпийский", "паралимпийский" или образованные на его основе слова или словосочетания, в нормативное состояние </t>
  </si>
  <si>
    <t>Итого по субсидиям</t>
  </si>
  <si>
    <t>3. Субвенции</t>
  </si>
  <si>
    <t>УСЗН  Администрации города Миасса</t>
  </si>
  <si>
    <t xml:space="preserve">ГП Чел.обл.  "Развитие социальной защиты населения в Челябинской области" </t>
  </si>
  <si>
    <t>Осуществление переданных государственных полномочий по выплате пособия на ребенка</t>
  </si>
  <si>
    <t xml:space="preserve">Осуществление переданных государственных полномочий по социальной поддержке ветеранов труда, ветеранов военной службы, лиц, проработавших в тылу </t>
  </si>
  <si>
    <t>Осуществление переданных государственных полномочий по социальной поддержке ветеранов труда Челябинской области</t>
  </si>
  <si>
    <t>Осуществление переданных государственных полномочий по социальной поддержке граждан, работающих и проживающих в сельских населенных пунктах и рабочих поселках (поселках городского типа) Челябинской области</t>
  </si>
  <si>
    <t>Осуществление переданных государственных полномочий по возмещению стоимости услуг по погребению и выплате социального пособия на погребение</t>
  </si>
  <si>
    <t>Осуществление переданных государственных полномочий по возмещению расходов, связанных с оплатой проезда к местам захоронения детей погибших участников Великой Отечественной войны и приравненных к ним лиц, и предоставлению им ежемесячного социального пособия</t>
  </si>
  <si>
    <t>Осуществление переданных государственных полномочий по назначению гражданам единовременной социальной выплаты на оплату приобретения внутридомового газового оборудования (возмещение расходов на приобретение такого оборудования) и оплату работ по его установке и формированию электронных реестров для зачисления денежных средств на счета физических лиц в кредитных организациях</t>
  </si>
  <si>
    <t>Осуществление переданных государственных полномочий по предоставлению гражданам субсидий на оплату жилого помещения и коммунальных услуг</t>
  </si>
  <si>
    <t xml:space="preserve">На ежегодную денежную выплату лицам, награжденным нагрудным знаком  «Почетный донор России» </t>
  </si>
  <si>
    <t>Итого по субвенциям</t>
  </si>
  <si>
    <t>3. Иные межбюджетные трансферты</t>
  </si>
  <si>
    <t>ГП Чел.обл. "Развитие физической культуры и спорта в Челябинской области"</t>
  </si>
  <si>
    <t>Выплата денежного вознаграждения победителям и призерам областного конкурса на лучшую организацию физкультурно-спортивной работы среди органов местного самоуправления, реализующих полномочия в сфере физической культуры и спорта на территориях муниципальных образований Челябинской области</t>
  </si>
  <si>
    <t>Итого по иным трансфертам</t>
  </si>
  <si>
    <t>ВСЕГО по межбюджетным трансфертам</t>
  </si>
  <si>
    <t>4. Прочие безвозмездные поступления</t>
  </si>
  <si>
    <t>от АО "Транснефть-Урал" для МКДОУ "Детский сад № 33" на ремонт кровли</t>
  </si>
  <si>
    <t xml:space="preserve">от ИП Воскобойникова Н.Н на открытие "Парты героя (основные средства) МКОУ "СОШ №2" </t>
  </si>
  <si>
    <t>от физ.лица  на приобретение строительных материалов МКОУ "ООШ № 15"</t>
  </si>
  <si>
    <t>от физ. лица на оплату штрафа для МКОУ "ООШ №14"</t>
  </si>
  <si>
    <t>от ООО "Новатэк-Челябинск" на ремонт памятника погибшим в годы ВОВ п. Верхний Атлян</t>
  </si>
  <si>
    <t>от физ.лица для МКУ «ДНТ» на приобретение  многофункционального устройства (цветной принтер)</t>
  </si>
  <si>
    <t xml:space="preserve">Итого по прочим безвозмездным </t>
  </si>
  <si>
    <t>ВСЕГО по "Безвозмездным поступлениям"</t>
  </si>
  <si>
    <t>УСЗН</t>
  </si>
  <si>
    <t>УО</t>
  </si>
  <si>
    <t>АМГО</t>
  </si>
  <si>
    <t>УФКС</t>
  </si>
  <si>
    <t>УК</t>
  </si>
  <si>
    <t>ФУ</t>
  </si>
  <si>
    <t>РПЧО от 20.07.2026 № 577-рп (на первоочередные расходы)</t>
  </si>
  <si>
    <t>РПЧО от 11.06.2026 № 451-рп (оздоровительная кампания, организация льготного питания детей из малообеспеченных семей и детей с нарушениями здоровья, обучающихся в общеобразовательных организациях)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</si>
</sst>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sz val="10"/>
      <color rgb="FF00B0F0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91">
    <xf numFmtId="0" fontId="0" fillId="0" borderId="0" xfId="0"/>
    <xf numFmtId="0" fontId="1" fillId="0" borderId="0" xfId="0" applyFont="1" applyAlignment="1">
      <alignment vertical="center" wrapText="1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/>
    <xf numFmtId="0" fontId="3" fillId="0" borderId="0" xfId="0" applyFont="1" applyBorder="1" applyAlignment="1">
      <alignment vertical="center" wrapText="1"/>
    </xf>
    <xf numFmtId="4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2" borderId="0" xfId="0" applyFont="1" applyFill="1"/>
    <xf numFmtId="0" fontId="1" fillId="0" borderId="8" xfId="0" applyFont="1" applyFill="1" applyBorder="1" applyAlignment="1">
      <alignment vertical="center" wrapText="1"/>
    </xf>
    <xf numFmtId="164" fontId="1" fillId="0" borderId="9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justify" vertical="center" wrapText="1"/>
    </xf>
    <xf numFmtId="0" fontId="1" fillId="0" borderId="15" xfId="0" applyFont="1" applyBorder="1" applyAlignment="1">
      <alignment horizontal="justify" vertical="center" wrapText="1"/>
    </xf>
    <xf numFmtId="0" fontId="1" fillId="0" borderId="15" xfId="0" applyFont="1" applyFill="1" applyBorder="1" applyAlignment="1">
      <alignment horizontal="justify" vertical="center" wrapText="1"/>
    </xf>
    <xf numFmtId="0" fontId="3" fillId="3" borderId="16" xfId="0" applyFont="1" applyFill="1" applyBorder="1" applyAlignment="1">
      <alignment vertical="center" wrapText="1"/>
    </xf>
    <xf numFmtId="164" fontId="3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justify" vertical="center" wrapText="1"/>
    </xf>
    <xf numFmtId="164" fontId="1" fillId="2" borderId="17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justify" vertical="center" wrapText="1"/>
    </xf>
    <xf numFmtId="164" fontId="1" fillId="0" borderId="17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2" fontId="4" fillId="3" borderId="17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justify" vertical="center"/>
    </xf>
    <xf numFmtId="164" fontId="1" fillId="0" borderId="17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164" fontId="1" fillId="0" borderId="9" xfId="0" applyNumberFormat="1" applyFont="1" applyFill="1" applyBorder="1" applyAlignment="1">
      <alignment horizontal="center" vertical="center"/>
    </xf>
    <xf numFmtId="0" fontId="1" fillId="0" borderId="16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164" fontId="3" fillId="2" borderId="17" xfId="0" applyNumberFormat="1" applyFont="1" applyFill="1" applyBorder="1" applyAlignment="1">
      <alignment horizontal="center" vertical="center"/>
    </xf>
    <xf numFmtId="164" fontId="4" fillId="2" borderId="17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justify" vertical="center"/>
    </xf>
    <xf numFmtId="0" fontId="3" fillId="3" borderId="16" xfId="0" applyFont="1" applyFill="1" applyBorder="1" applyAlignment="1">
      <alignment horizontal="justify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164" fontId="3" fillId="0" borderId="17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1" fillId="0" borderId="11" xfId="0" applyFont="1" applyBorder="1" applyAlignment="1">
      <alignment horizontal="justify" vertical="center" wrapText="1"/>
    </xf>
    <xf numFmtId="0" fontId="3" fillId="3" borderId="23" xfId="0" applyFont="1" applyFill="1" applyBorder="1" applyAlignment="1">
      <alignment horizontal="center" vertical="center" wrapText="1"/>
    </xf>
    <xf numFmtId="164" fontId="3" fillId="3" borderId="24" xfId="0" applyNumberFormat="1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vertical="center"/>
    </xf>
    <xf numFmtId="0" fontId="1" fillId="3" borderId="25" xfId="0" applyFont="1" applyFill="1" applyBorder="1" applyAlignment="1">
      <alignment horizontal="justify" vertical="center"/>
    </xf>
    <xf numFmtId="0" fontId="3" fillId="0" borderId="26" xfId="0" applyFont="1" applyBorder="1" applyAlignment="1">
      <alignment vertical="center" wrapText="1"/>
    </xf>
    <xf numFmtId="0" fontId="1" fillId="0" borderId="27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right"/>
    </xf>
    <xf numFmtId="4" fontId="5" fillId="0" borderId="17" xfId="0" applyNumberFormat="1" applyFont="1" applyBorder="1"/>
    <xf numFmtId="0" fontId="6" fillId="0" borderId="17" xfId="0" applyFont="1" applyBorder="1"/>
    <xf numFmtId="0" fontId="5" fillId="0" borderId="17" xfId="0" applyFont="1" applyBorder="1"/>
    <xf numFmtId="164" fontId="5" fillId="0" borderId="17" xfId="0" applyNumberFormat="1" applyFont="1" applyBorder="1"/>
    <xf numFmtId="0" fontId="2" fillId="0" borderId="17" xfId="0" applyFont="1" applyBorder="1"/>
    <xf numFmtId="0" fontId="1" fillId="0" borderId="17" xfId="0" applyFont="1" applyBorder="1"/>
    <xf numFmtId="0" fontId="1" fillId="0" borderId="0" xfId="0" applyFont="1" applyAlignment="1">
      <alignment horizontal="justify" vertical="center"/>
    </xf>
    <xf numFmtId="0" fontId="1" fillId="0" borderId="18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64" fontId="3" fillId="2" borderId="16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164" fontId="3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15" xfId="0" applyFont="1" applyBorder="1" applyAlignment="1">
      <alignment horizontal="justify" vertical="center" wrapText="1"/>
    </xf>
    <xf numFmtId="164" fontId="3" fillId="0" borderId="16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8"/>
  <sheetViews>
    <sheetView tabSelected="1" zoomScale="90" zoomScaleNormal="9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13" sqref="A13:XFD13"/>
    </sheetView>
  </sheetViews>
  <sheetFormatPr defaultRowHeight="15.75"/>
  <cols>
    <col min="1" max="1" width="27.140625" style="1" customWidth="1"/>
    <col min="2" max="3" width="14.42578125" style="2" customWidth="1"/>
    <col min="4" max="4" width="15" style="2" customWidth="1"/>
    <col min="5" max="5" width="24.85546875" style="3" customWidth="1"/>
    <col min="6" max="6" width="62.42578125" style="60" customWidth="1"/>
    <col min="7" max="7" width="14.28515625" style="5" bestFit="1" customWidth="1"/>
    <col min="8" max="16384" width="9.140625" style="5"/>
  </cols>
  <sheetData>
    <row r="1" spans="1:6">
      <c r="F1" s="4" t="s">
        <v>0</v>
      </c>
    </row>
    <row r="2" spans="1:6">
      <c r="A2" s="73" t="s">
        <v>1</v>
      </c>
      <c r="B2" s="74"/>
      <c r="C2" s="74"/>
      <c r="D2" s="74"/>
      <c r="E2" s="74"/>
      <c r="F2" s="74"/>
    </row>
    <row r="3" spans="1:6">
      <c r="A3" s="75" t="s">
        <v>2</v>
      </c>
      <c r="B3" s="75"/>
      <c r="C3" s="75"/>
      <c r="D3" s="75"/>
      <c r="E3" s="76"/>
      <c r="F3" s="76"/>
    </row>
    <row r="4" spans="1:6" ht="16.5" thickBot="1">
      <c r="A4" s="6"/>
      <c r="B4" s="7"/>
      <c r="C4" s="7"/>
      <c r="D4" s="7"/>
      <c r="F4" s="8" t="s">
        <v>3</v>
      </c>
    </row>
    <row r="5" spans="1:6" ht="16.5" thickBot="1">
      <c r="A5" s="9" t="s">
        <v>4</v>
      </c>
      <c r="B5" s="10" t="s">
        <v>5</v>
      </c>
      <c r="C5" s="10" t="s">
        <v>6</v>
      </c>
      <c r="D5" s="10" t="s">
        <v>7</v>
      </c>
      <c r="E5" s="11" t="s">
        <v>8</v>
      </c>
      <c r="F5" s="12" t="s">
        <v>9</v>
      </c>
    </row>
    <row r="6" spans="1:6" s="13" customFormat="1">
      <c r="A6" s="77" t="s">
        <v>10</v>
      </c>
      <c r="B6" s="78"/>
      <c r="C6" s="78"/>
      <c r="D6" s="78"/>
      <c r="E6" s="78"/>
      <c r="F6" s="79"/>
    </row>
    <row r="7" spans="1:6" s="13" customFormat="1" ht="31.5">
      <c r="A7" s="14" t="s">
        <v>11</v>
      </c>
      <c r="B7" s="15">
        <v>46756</v>
      </c>
      <c r="C7" s="15"/>
      <c r="D7" s="16"/>
      <c r="E7" s="80" t="s">
        <v>12</v>
      </c>
      <c r="F7" s="17" t="s">
        <v>13</v>
      </c>
    </row>
    <row r="8" spans="1:6" s="13" customFormat="1" ht="47.25">
      <c r="A8" s="14" t="s">
        <v>14</v>
      </c>
      <c r="B8" s="15">
        <v>965.5</v>
      </c>
      <c r="C8" s="15"/>
      <c r="D8" s="16"/>
      <c r="E8" s="81"/>
      <c r="F8" s="82" t="s">
        <v>15</v>
      </c>
    </row>
    <row r="9" spans="1:6" s="13" customFormat="1" ht="47.25">
      <c r="A9" s="14" t="s">
        <v>16</v>
      </c>
      <c r="B9" s="15">
        <v>2000</v>
      </c>
      <c r="C9" s="15"/>
      <c r="D9" s="16"/>
      <c r="E9" s="81"/>
      <c r="F9" s="83"/>
    </row>
    <row r="10" spans="1:6" s="13" customFormat="1" ht="31.5">
      <c r="A10" s="14" t="s">
        <v>17</v>
      </c>
      <c r="B10" s="15">
        <v>1000</v>
      </c>
      <c r="C10" s="15"/>
      <c r="D10" s="16"/>
      <c r="E10" s="81"/>
      <c r="F10" s="84"/>
    </row>
    <row r="11" spans="1:6" s="13" customFormat="1" ht="63">
      <c r="A11" s="14" t="s">
        <v>16</v>
      </c>
      <c r="B11" s="15">
        <v>22016.2</v>
      </c>
      <c r="C11" s="15"/>
      <c r="D11" s="16"/>
      <c r="E11" s="81"/>
      <c r="F11" s="18" t="s">
        <v>66</v>
      </c>
    </row>
    <row r="12" spans="1:6" s="13" customFormat="1" ht="31.5">
      <c r="A12" s="14" t="s">
        <v>11</v>
      </c>
      <c r="B12" s="15">
        <v>1793.8</v>
      </c>
      <c r="C12" s="15"/>
      <c r="D12" s="16"/>
      <c r="E12" s="81"/>
      <c r="F12" s="19" t="s">
        <v>65</v>
      </c>
    </row>
    <row r="13" spans="1:6" s="13" customFormat="1">
      <c r="A13" s="20" t="s">
        <v>18</v>
      </c>
      <c r="B13" s="21">
        <f>SUM(B7:B12)</f>
        <v>74531.5</v>
      </c>
      <c r="C13" s="21">
        <f>SUM(C7:C12)</f>
        <v>0</v>
      </c>
      <c r="D13" s="21">
        <f>SUM(D7:D12)</f>
        <v>0</v>
      </c>
      <c r="E13" s="22"/>
      <c r="F13" s="23"/>
    </row>
    <row r="14" spans="1:6" s="13" customFormat="1">
      <c r="A14" s="85" t="s">
        <v>19</v>
      </c>
      <c r="B14" s="86"/>
      <c r="C14" s="86"/>
      <c r="D14" s="86"/>
      <c r="E14" s="86"/>
      <c r="F14" s="87"/>
    </row>
    <row r="15" spans="1:6" s="13" customFormat="1" ht="31.5">
      <c r="A15" s="88" t="s">
        <v>16</v>
      </c>
      <c r="B15" s="24">
        <v>10891.1</v>
      </c>
      <c r="C15" s="24">
        <v>81355.399999999994</v>
      </c>
      <c r="D15" s="24">
        <v>0</v>
      </c>
      <c r="E15" s="89" t="s">
        <v>20</v>
      </c>
      <c r="F15" s="25" t="s">
        <v>21</v>
      </c>
    </row>
    <row r="16" spans="1:6" s="13" customFormat="1" ht="63">
      <c r="A16" s="63"/>
      <c r="B16" s="24">
        <v>-1034.3</v>
      </c>
      <c r="C16" s="24"/>
      <c r="D16" s="24"/>
      <c r="E16" s="89"/>
      <c r="F16" s="25" t="s">
        <v>22</v>
      </c>
    </row>
    <row r="17" spans="1:6" s="13" customFormat="1" ht="53.25" customHeight="1">
      <c r="A17" s="70" t="s">
        <v>11</v>
      </c>
      <c r="B17" s="24">
        <v>55516.1</v>
      </c>
      <c r="C17" s="26">
        <f>17322.6-41833.9</f>
        <v>-24511.300000000003</v>
      </c>
      <c r="D17" s="24"/>
      <c r="E17" s="27" t="s">
        <v>23</v>
      </c>
      <c r="F17" s="25" t="s">
        <v>24</v>
      </c>
    </row>
    <row r="18" spans="1:6" s="13" customFormat="1" ht="89.25">
      <c r="A18" s="72"/>
      <c r="B18" s="24"/>
      <c r="C18" s="24">
        <v>0.9</v>
      </c>
      <c r="D18" s="24">
        <v>38753.300000000003</v>
      </c>
      <c r="E18" s="28" t="s">
        <v>25</v>
      </c>
      <c r="F18" s="25" t="s">
        <v>26</v>
      </c>
    </row>
    <row r="19" spans="1:6" s="13" customFormat="1" ht="31.5">
      <c r="A19" s="70" t="s">
        <v>17</v>
      </c>
      <c r="B19" s="24">
        <v>3226.1</v>
      </c>
      <c r="C19" s="26">
        <v>3305</v>
      </c>
      <c r="D19" s="26">
        <v>3380</v>
      </c>
      <c r="E19" s="89" t="s">
        <v>27</v>
      </c>
      <c r="F19" s="25" t="s">
        <v>28</v>
      </c>
    </row>
    <row r="20" spans="1:6" s="13" customFormat="1" ht="78.75">
      <c r="A20" s="90"/>
      <c r="B20" s="24">
        <v>-280.8</v>
      </c>
      <c r="C20" s="26">
        <v>-618.4</v>
      </c>
      <c r="D20" s="26">
        <v>-618.29999999999995</v>
      </c>
      <c r="E20" s="89"/>
      <c r="F20" s="25" t="s">
        <v>29</v>
      </c>
    </row>
    <row r="21" spans="1:6" s="13" customFormat="1" ht="110.25">
      <c r="A21" s="72"/>
      <c r="B21" s="24">
        <v>1601.3999999999996</v>
      </c>
      <c r="C21" s="26">
        <v>1645.8</v>
      </c>
      <c r="D21" s="26">
        <v>1687.1</v>
      </c>
      <c r="E21" s="89"/>
      <c r="F21" s="25" t="s">
        <v>30</v>
      </c>
    </row>
    <row r="22" spans="1:6" s="13" customFormat="1">
      <c r="A22" s="20" t="s">
        <v>31</v>
      </c>
      <c r="B22" s="21">
        <f>SUM(B15:B21)</f>
        <v>69919.599999999991</v>
      </c>
      <c r="C22" s="21">
        <f>SUM(C15:C21)</f>
        <v>61177.399999999994</v>
      </c>
      <c r="D22" s="21">
        <f>SUM(D15:D21)</f>
        <v>43202.1</v>
      </c>
      <c r="E22" s="29"/>
      <c r="F22" s="30"/>
    </row>
    <row r="23" spans="1:6" s="13" customFormat="1">
      <c r="A23" s="67" t="s">
        <v>32</v>
      </c>
      <c r="B23" s="68"/>
      <c r="C23" s="68"/>
      <c r="D23" s="68"/>
      <c r="E23" s="68"/>
      <c r="F23" s="69"/>
    </row>
    <row r="24" spans="1:6" s="13" customFormat="1" ht="31.5">
      <c r="A24" s="61" t="s">
        <v>33</v>
      </c>
      <c r="B24" s="31">
        <v>-4000</v>
      </c>
      <c r="C24" s="31"/>
      <c r="D24" s="32"/>
      <c r="E24" s="64" t="s">
        <v>34</v>
      </c>
      <c r="F24" s="25" t="s">
        <v>35</v>
      </c>
    </row>
    <row r="25" spans="1:6" s="13" customFormat="1" ht="47.25">
      <c r="A25" s="62"/>
      <c r="B25" s="31">
        <v>-8000</v>
      </c>
      <c r="C25" s="31"/>
      <c r="D25" s="32"/>
      <c r="E25" s="65"/>
      <c r="F25" s="25" t="s">
        <v>36</v>
      </c>
    </row>
    <row r="26" spans="1:6" s="13" customFormat="1" ht="47.25">
      <c r="A26" s="62"/>
      <c r="B26" s="31">
        <v>-2000</v>
      </c>
      <c r="C26" s="31"/>
      <c r="D26" s="32"/>
      <c r="E26" s="65"/>
      <c r="F26" s="25" t="s">
        <v>37</v>
      </c>
    </row>
    <row r="27" spans="1:6" s="13" customFormat="1" ht="63">
      <c r="A27" s="62"/>
      <c r="B27" s="31">
        <v>1815</v>
      </c>
      <c r="C27" s="31"/>
      <c r="D27" s="32"/>
      <c r="E27" s="65"/>
      <c r="F27" s="25" t="s">
        <v>38</v>
      </c>
    </row>
    <row r="28" spans="1:6" s="13" customFormat="1" ht="47.25">
      <c r="A28" s="62"/>
      <c r="B28" s="31">
        <v>-700</v>
      </c>
      <c r="C28" s="31"/>
      <c r="D28" s="32"/>
      <c r="E28" s="65"/>
      <c r="F28" s="25" t="s">
        <v>39</v>
      </c>
    </row>
    <row r="29" spans="1:6" s="13" customFormat="1" ht="78.75">
      <c r="A29" s="62"/>
      <c r="B29" s="31">
        <v>-1488.8</v>
      </c>
      <c r="C29" s="31"/>
      <c r="D29" s="32"/>
      <c r="E29" s="65"/>
      <c r="F29" s="25" t="s">
        <v>40</v>
      </c>
    </row>
    <row r="30" spans="1:6" s="13" customFormat="1" ht="126">
      <c r="A30" s="62"/>
      <c r="B30" s="31">
        <v>-100</v>
      </c>
      <c r="C30" s="31"/>
      <c r="D30" s="32"/>
      <c r="E30" s="65"/>
      <c r="F30" s="25" t="s">
        <v>41</v>
      </c>
    </row>
    <row r="31" spans="1:6" s="13" customFormat="1" ht="47.25">
      <c r="A31" s="62"/>
      <c r="B31" s="33">
        <v>-621</v>
      </c>
      <c r="C31" s="31"/>
      <c r="D31" s="32"/>
      <c r="E31" s="65"/>
      <c r="F31" s="25" t="s">
        <v>42</v>
      </c>
    </row>
    <row r="32" spans="1:6" s="13" customFormat="1" ht="31.5">
      <c r="A32" s="63"/>
      <c r="B32" s="15">
        <f>523.3+138.8</f>
        <v>662.09999999999991</v>
      </c>
      <c r="C32" s="24"/>
      <c r="D32" s="24"/>
      <c r="E32" s="66"/>
      <c r="F32" s="17" t="s">
        <v>43</v>
      </c>
    </row>
    <row r="33" spans="1:6" s="13" customFormat="1">
      <c r="A33" s="34"/>
      <c r="B33" s="31"/>
      <c r="C33" s="31"/>
      <c r="D33" s="32"/>
      <c r="E33" s="27"/>
      <c r="F33" s="25"/>
    </row>
    <row r="34" spans="1:6" s="13" customFormat="1">
      <c r="A34" s="20" t="s">
        <v>44</v>
      </c>
      <c r="B34" s="21">
        <f>SUM(B24:B33)</f>
        <v>-14432.699999999999</v>
      </c>
      <c r="C34" s="21">
        <f>SUM(C24:C33)</f>
        <v>0</v>
      </c>
      <c r="D34" s="21">
        <f>SUM(D24:D33)</f>
        <v>0</v>
      </c>
      <c r="E34" s="22"/>
      <c r="F34" s="30"/>
    </row>
    <row r="35" spans="1:6" s="13" customFormat="1">
      <c r="A35" s="67" t="s">
        <v>45</v>
      </c>
      <c r="B35" s="68"/>
      <c r="C35" s="68"/>
      <c r="D35" s="68"/>
      <c r="E35" s="68"/>
      <c r="F35" s="69"/>
    </row>
    <row r="36" spans="1:6" s="13" customFormat="1" ht="94.5">
      <c r="A36" s="35" t="s">
        <v>17</v>
      </c>
      <c r="B36" s="15">
        <v>250</v>
      </c>
      <c r="C36" s="24"/>
      <c r="D36" s="24"/>
      <c r="E36" s="28" t="s">
        <v>46</v>
      </c>
      <c r="F36" s="17" t="s">
        <v>47</v>
      </c>
    </row>
    <row r="37" spans="1:6" s="13" customFormat="1" ht="31.5">
      <c r="A37" s="36" t="s">
        <v>48</v>
      </c>
      <c r="B37" s="37">
        <f>SUM(B36:B36)</f>
        <v>250</v>
      </c>
      <c r="C37" s="37"/>
      <c r="D37" s="37">
        <f>SUM(D36:D36)</f>
        <v>0</v>
      </c>
      <c r="E37" s="38"/>
      <c r="F37" s="39"/>
    </row>
    <row r="38" spans="1:6" s="13" customFormat="1" ht="47.25">
      <c r="A38" s="40" t="s">
        <v>49</v>
      </c>
      <c r="B38" s="21">
        <f>SUM(B13+B22+B34)+B37</f>
        <v>130268.39999999998</v>
      </c>
      <c r="C38" s="21">
        <f>SUM(C13+C22+C34)+C37</f>
        <v>61177.399999999994</v>
      </c>
      <c r="D38" s="21">
        <f>SUM(D13+D22+D34)+D37</f>
        <v>43202.1</v>
      </c>
      <c r="E38" s="22"/>
      <c r="F38" s="30"/>
    </row>
    <row r="39" spans="1:6">
      <c r="A39" s="67" t="s">
        <v>50</v>
      </c>
      <c r="B39" s="68"/>
      <c r="C39" s="68"/>
      <c r="D39" s="68"/>
      <c r="E39" s="68"/>
      <c r="F39" s="69"/>
    </row>
    <row r="40" spans="1:6" ht="31.5">
      <c r="A40" s="70" t="s">
        <v>16</v>
      </c>
      <c r="B40" s="31">
        <v>1000</v>
      </c>
      <c r="C40" s="31"/>
      <c r="D40" s="31"/>
      <c r="E40" s="41"/>
      <c r="F40" s="17" t="s">
        <v>51</v>
      </c>
    </row>
    <row r="41" spans="1:6" ht="31.5">
      <c r="A41" s="71"/>
      <c r="B41" s="31">
        <v>20</v>
      </c>
      <c r="C41" s="31"/>
      <c r="D41" s="31"/>
      <c r="E41" s="41"/>
      <c r="F41" s="17" t="s">
        <v>52</v>
      </c>
    </row>
    <row r="42" spans="1:6" ht="31.5">
      <c r="A42" s="71"/>
      <c r="B42" s="31">
        <v>15</v>
      </c>
      <c r="C42" s="31"/>
      <c r="D42" s="31"/>
      <c r="E42" s="41"/>
      <c r="F42" s="17" t="s">
        <v>53</v>
      </c>
    </row>
    <row r="43" spans="1:6">
      <c r="A43" s="72"/>
      <c r="B43" s="31">
        <v>5</v>
      </c>
      <c r="C43" s="31"/>
      <c r="D43" s="31"/>
      <c r="E43" s="41"/>
      <c r="F43" s="17" t="s">
        <v>54</v>
      </c>
    </row>
    <row r="44" spans="1:6" ht="31.5">
      <c r="A44" s="14" t="s">
        <v>11</v>
      </c>
      <c r="B44" s="31">
        <v>100</v>
      </c>
      <c r="C44" s="31"/>
      <c r="D44" s="31"/>
      <c r="E44" s="41"/>
      <c r="F44" s="17" t="s">
        <v>55</v>
      </c>
    </row>
    <row r="45" spans="1:6" ht="47.25">
      <c r="A45" s="14" t="s">
        <v>14</v>
      </c>
      <c r="B45" s="31">
        <v>60.7</v>
      </c>
      <c r="C45" s="31"/>
      <c r="D45" s="31"/>
      <c r="E45" s="41"/>
      <c r="F45" s="17" t="s">
        <v>56</v>
      </c>
    </row>
    <row r="46" spans="1:6">
      <c r="A46" s="42"/>
      <c r="B46" s="31"/>
      <c r="C46" s="31"/>
      <c r="D46" s="31"/>
      <c r="E46" s="41"/>
      <c r="F46" s="17"/>
    </row>
    <row r="47" spans="1:6" ht="31.5">
      <c r="A47" s="43" t="s">
        <v>57</v>
      </c>
      <c r="B47" s="44">
        <f>SUM(B40:B46)</f>
        <v>1200.7</v>
      </c>
      <c r="C47" s="44">
        <f>SUM(C40:C40)</f>
        <v>0</v>
      </c>
      <c r="D47" s="44">
        <f>SUM(D40:D40)</f>
        <v>0</v>
      </c>
      <c r="E47" s="45"/>
      <c r="F47" s="46"/>
    </row>
    <row r="48" spans="1:6" ht="48" thickBot="1">
      <c r="A48" s="47" t="s">
        <v>58</v>
      </c>
      <c r="B48" s="48">
        <f>SUM(B38+B47)</f>
        <v>131469.09999999998</v>
      </c>
      <c r="C48" s="48">
        <f>SUM(C38+C47)</f>
        <v>61177.399999999994</v>
      </c>
      <c r="D48" s="48">
        <f>SUM(D38+D47)</f>
        <v>43202.1</v>
      </c>
      <c r="E48" s="49"/>
      <c r="F48" s="50"/>
    </row>
    <row r="49" spans="1:6" hidden="1">
      <c r="A49" s="51"/>
      <c r="B49" s="44"/>
      <c r="C49" s="44"/>
      <c r="D49" s="44"/>
      <c r="E49" s="45"/>
      <c r="F49" s="52"/>
    </row>
    <row r="50" spans="1:6" hidden="1">
      <c r="A50" s="53" t="s">
        <v>59</v>
      </c>
      <c r="B50" s="54">
        <f>B24+B25+B26+B27+B28+B29+B30+B32</f>
        <v>-13811.699999999999</v>
      </c>
      <c r="C50" s="54">
        <f>C24+C25+C26+C27+C28+C29+C30+C32</f>
        <v>0</v>
      </c>
      <c r="D50" s="54">
        <f>D24+D25+D26+D27+D28+D29+D30+D32</f>
        <v>0</v>
      </c>
      <c r="E50" s="55"/>
      <c r="F50" s="56"/>
    </row>
    <row r="51" spans="1:6" hidden="1">
      <c r="A51" s="53" t="s">
        <v>60</v>
      </c>
      <c r="B51" s="57">
        <f>B9+B11+B15+B16</f>
        <v>33873</v>
      </c>
      <c r="C51" s="57">
        <f>C9+C11+C15+C16</f>
        <v>81355.399999999994</v>
      </c>
      <c r="D51" s="57">
        <f>D9+D11+D15+D16</f>
        <v>0</v>
      </c>
      <c r="E51" s="55"/>
      <c r="F51" s="56"/>
    </row>
    <row r="52" spans="1:6" hidden="1">
      <c r="A52" s="53" t="s">
        <v>61</v>
      </c>
      <c r="B52" s="57">
        <f>B7+B17</f>
        <v>102272.1</v>
      </c>
      <c r="C52" s="57">
        <f>C7+C17+C18</f>
        <v>-24510.400000000001</v>
      </c>
      <c r="D52" s="57">
        <f>D7+D17+D18</f>
        <v>38753.300000000003</v>
      </c>
      <c r="E52" s="55"/>
      <c r="F52" s="56"/>
    </row>
    <row r="53" spans="1:6" hidden="1">
      <c r="A53" s="53" t="s">
        <v>62</v>
      </c>
      <c r="B53" s="57">
        <f>B36+B10+B19+B20+B21</f>
        <v>5796.7</v>
      </c>
      <c r="C53" s="57">
        <f>C36+C10+C19+C20+C21</f>
        <v>4332.3999999999996</v>
      </c>
      <c r="D53" s="57">
        <f>D36+D10+D19+D20+D21</f>
        <v>4448.7999999999993</v>
      </c>
      <c r="E53" s="55"/>
      <c r="F53" s="56"/>
    </row>
    <row r="54" spans="1:6" hidden="1">
      <c r="A54" s="53" t="s">
        <v>63</v>
      </c>
      <c r="B54" s="57">
        <f>B8</f>
        <v>965.5</v>
      </c>
      <c r="C54" s="57"/>
      <c r="D54" s="57"/>
      <c r="E54" s="58"/>
      <c r="F54" s="59"/>
    </row>
    <row r="55" spans="1:6" hidden="1">
      <c r="A55" s="53" t="s">
        <v>64</v>
      </c>
      <c r="B55" s="57"/>
      <c r="C55" s="57"/>
      <c r="D55" s="57"/>
      <c r="E55" s="58"/>
      <c r="F55" s="59"/>
    </row>
    <row r="56" spans="1:6" hidden="1"/>
    <row r="57" spans="1:6" hidden="1">
      <c r="B57" s="2">
        <f>B50+B51+B52+B53+B54+B55-B38</f>
        <v>-1172.7999999999738</v>
      </c>
      <c r="C57" s="2">
        <f t="shared" ref="C57:D57" si="0">C50+C51+C52+C53+C54+C55-C38</f>
        <v>0</v>
      </c>
      <c r="D57" s="2">
        <f t="shared" si="0"/>
        <v>0</v>
      </c>
    </row>
    <row r="58" spans="1:6" hidden="1"/>
  </sheetData>
  <mergeCells count="17">
    <mergeCell ref="A23:F23"/>
    <mergeCell ref="A2:F2"/>
    <mergeCell ref="A3:F3"/>
    <mergeCell ref="A6:F6"/>
    <mergeCell ref="E7:E12"/>
    <mergeCell ref="F8:F10"/>
    <mergeCell ref="A14:F14"/>
    <mergeCell ref="A15:A16"/>
    <mergeCell ref="E15:E16"/>
    <mergeCell ref="A17:A18"/>
    <mergeCell ref="A19:A21"/>
    <mergeCell ref="E19:E21"/>
    <mergeCell ref="A24:A32"/>
    <mergeCell ref="E24:E32"/>
    <mergeCell ref="A35:F35"/>
    <mergeCell ref="A39:F39"/>
    <mergeCell ref="A40:A43"/>
  </mergeCells>
  <pageMargins left="0.51181102362204722" right="0.19685039370078741" top="0.35433070866141736" bottom="0.19685039370078741" header="0.31496062992125984" footer="0.31496062992125984"/>
  <pageSetup paperSize="9" scale="76" fitToHeight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август</vt:lpstr>
      <vt:lpstr>август!Заголовки_для_печати</vt:lpstr>
      <vt:lpstr>август!Область_печати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 Ю. Халявина</dc:creator>
  <cp:lastModifiedBy>Пользователь</cp:lastModifiedBy>
  <dcterms:created xsi:type="dcterms:W3CDTF">2026-08-03T09:50:17Z</dcterms:created>
  <dcterms:modified xsi:type="dcterms:W3CDTF">2026-08-17T06:04:16Z</dcterms:modified>
</cp:coreProperties>
</file>