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75" windowWidth="27795" windowHeight="12345"/>
  </bookViews>
  <sheets>
    <sheet name="к уточнению" sheetId="1" r:id="rId1"/>
  </sheets>
  <definedNames>
    <definedName name="_xlnm._FilterDatabase" localSheetId="0" hidden="1">'к уточнению'!$A$86:$L$233</definedName>
    <definedName name="_xlnm.Print_Titles" localSheetId="0">'к уточнению'!$5:$5</definedName>
    <definedName name="_xlnm.Print_Area" localSheetId="0">'к уточнению'!$A$1:$L$233</definedName>
  </definedNames>
  <calcPr calcId="144525"/>
</workbook>
</file>

<file path=xl/calcChain.xml><?xml version="1.0" encoding="utf-8"?>
<calcChain xmlns="http://schemas.openxmlformats.org/spreadsheetml/2006/main">
  <c r="L231" i="1"/>
  <c r="I231"/>
  <c r="E231"/>
  <c r="L230"/>
  <c r="I230"/>
  <c r="E230"/>
  <c r="L229"/>
  <c r="I229"/>
  <c r="D229"/>
  <c r="E229" s="1"/>
  <c r="C229"/>
  <c r="L228"/>
  <c r="I228"/>
  <c r="E228"/>
  <c r="L227"/>
  <c r="I227"/>
  <c r="E227"/>
  <c r="L226"/>
  <c r="I226"/>
  <c r="D226"/>
  <c r="E226" s="1"/>
  <c r="C226"/>
  <c r="L225"/>
  <c r="I225"/>
  <c r="E225"/>
  <c r="L224"/>
  <c r="I224"/>
  <c r="E224"/>
  <c r="L223"/>
  <c r="I223"/>
  <c r="E223"/>
  <c r="L222"/>
  <c r="I222"/>
  <c r="E222"/>
  <c r="L221"/>
  <c r="I221"/>
  <c r="E221"/>
  <c r="L220"/>
  <c r="I220"/>
  <c r="E220"/>
  <c r="L219"/>
  <c r="I219"/>
  <c r="E219"/>
  <c r="K218"/>
  <c r="L218" s="1"/>
  <c r="J218"/>
  <c r="H218"/>
  <c r="I218" s="1"/>
  <c r="G218"/>
  <c r="D218"/>
  <c r="E218" s="1"/>
  <c r="C218"/>
  <c r="L217"/>
  <c r="I217"/>
  <c r="E217"/>
  <c r="L216"/>
  <c r="I216"/>
  <c r="E216"/>
  <c r="L215"/>
  <c r="I215"/>
  <c r="E215"/>
  <c r="L214"/>
  <c r="I214"/>
  <c r="E214"/>
  <c r="L213"/>
  <c r="I213"/>
  <c r="E213"/>
  <c r="L212"/>
  <c r="I212"/>
  <c r="E212"/>
  <c r="L211"/>
  <c r="I211"/>
  <c r="E211"/>
  <c r="L210"/>
  <c r="I210"/>
  <c r="E210"/>
  <c r="L209"/>
  <c r="I209"/>
  <c r="E209"/>
  <c r="L208"/>
  <c r="I208"/>
  <c r="E208"/>
  <c r="L207"/>
  <c r="I207"/>
  <c r="E207"/>
  <c r="L206"/>
  <c r="I206"/>
  <c r="E206"/>
  <c r="L205"/>
  <c r="I205"/>
  <c r="E205"/>
  <c r="L204"/>
  <c r="I204"/>
  <c r="E204"/>
  <c r="L203"/>
  <c r="I203"/>
  <c r="E203"/>
  <c r="L202"/>
  <c r="I202"/>
  <c r="E202"/>
  <c r="L201"/>
  <c r="I201"/>
  <c r="E201"/>
  <c r="L200"/>
  <c r="I200"/>
  <c r="E200"/>
  <c r="L199"/>
  <c r="I199"/>
  <c r="E199"/>
  <c r="L198"/>
  <c r="I198"/>
  <c r="E198"/>
  <c r="L197"/>
  <c r="I197"/>
  <c r="E197"/>
  <c r="L196"/>
  <c r="I196"/>
  <c r="E196"/>
  <c r="L195"/>
  <c r="I195"/>
  <c r="E195"/>
  <c r="L194"/>
  <c r="I194"/>
  <c r="E194"/>
  <c r="L193"/>
  <c r="I193"/>
  <c r="E193"/>
  <c r="L192"/>
  <c r="I192"/>
  <c r="E192"/>
  <c r="L191"/>
  <c r="I191"/>
  <c r="E191"/>
  <c r="L190"/>
  <c r="I190"/>
  <c r="E190"/>
  <c r="L189"/>
  <c r="I189"/>
  <c r="E189"/>
  <c r="L188"/>
  <c r="I188"/>
  <c r="E188"/>
  <c r="L187"/>
  <c r="I187"/>
  <c r="E187"/>
  <c r="L186"/>
  <c r="I186"/>
  <c r="E186"/>
  <c r="L185"/>
  <c r="I185"/>
  <c r="E185"/>
  <c r="L184"/>
  <c r="I184"/>
  <c r="E184"/>
  <c r="L183"/>
  <c r="I183"/>
  <c r="E183"/>
  <c r="L182"/>
  <c r="I182"/>
  <c r="E182"/>
  <c r="L181"/>
  <c r="I181"/>
  <c r="E181"/>
  <c r="L180"/>
  <c r="I180"/>
  <c r="E180"/>
  <c r="L179"/>
  <c r="I179"/>
  <c r="E179"/>
  <c r="L178"/>
  <c r="I178"/>
  <c r="E178"/>
  <c r="L177"/>
  <c r="I177"/>
  <c r="E177"/>
  <c r="L176"/>
  <c r="I176"/>
  <c r="E176"/>
  <c r="L175"/>
  <c r="I175"/>
  <c r="E175"/>
  <c r="K174"/>
  <c r="L174" s="1"/>
  <c r="J174"/>
  <c r="H174"/>
  <c r="I174" s="1"/>
  <c r="G174"/>
  <c r="D174"/>
  <c r="E174" s="1"/>
  <c r="C174"/>
  <c r="L173"/>
  <c r="I173"/>
  <c r="E173"/>
  <c r="L172"/>
  <c r="I172"/>
  <c r="E172"/>
  <c r="L171"/>
  <c r="I171"/>
  <c r="E171"/>
  <c r="L170"/>
  <c r="I170"/>
  <c r="E170"/>
  <c r="L169"/>
  <c r="I169"/>
  <c r="E169"/>
  <c r="L168"/>
  <c r="I168"/>
  <c r="E168"/>
  <c r="L167"/>
  <c r="I167"/>
  <c r="E167"/>
  <c r="L166"/>
  <c r="I166"/>
  <c r="E166"/>
  <c r="L165"/>
  <c r="I165"/>
  <c r="E165"/>
  <c r="L164"/>
  <c r="I164"/>
  <c r="E164"/>
  <c r="L163"/>
  <c r="I163"/>
  <c r="E163"/>
  <c r="L162"/>
  <c r="I162"/>
  <c r="E162"/>
  <c r="L161"/>
  <c r="I161"/>
  <c r="E161"/>
  <c r="L160"/>
  <c r="I160"/>
  <c r="E160"/>
  <c r="L159"/>
  <c r="I159"/>
  <c r="E159"/>
  <c r="L158"/>
  <c r="I158"/>
  <c r="E158"/>
  <c r="L157"/>
  <c r="I157"/>
  <c r="E157"/>
  <c r="L156"/>
  <c r="I156"/>
  <c r="E156"/>
  <c r="L155"/>
  <c r="I155"/>
  <c r="E155"/>
  <c r="L154"/>
  <c r="I154"/>
  <c r="E154"/>
  <c r="L153"/>
  <c r="I153"/>
  <c r="E153"/>
  <c r="L152"/>
  <c r="I152"/>
  <c r="E152"/>
  <c r="L151"/>
  <c r="I151"/>
  <c r="E151"/>
  <c r="L150"/>
  <c r="I150"/>
  <c r="E150"/>
  <c r="L149"/>
  <c r="I149"/>
  <c r="E149"/>
  <c r="L148"/>
  <c r="I148"/>
  <c r="E148"/>
  <c r="L147"/>
  <c r="I147"/>
  <c r="E147"/>
  <c r="L146"/>
  <c r="I146"/>
  <c r="E146"/>
  <c r="L145"/>
  <c r="I145"/>
  <c r="E145"/>
  <c r="L144"/>
  <c r="I144"/>
  <c r="E144"/>
  <c r="L143"/>
  <c r="I143"/>
  <c r="E143"/>
  <c r="L142"/>
  <c r="I142"/>
  <c r="E142"/>
  <c r="L141"/>
  <c r="I141"/>
  <c r="E141"/>
  <c r="L140"/>
  <c r="I140"/>
  <c r="E140"/>
  <c r="L139"/>
  <c r="I139"/>
  <c r="E139"/>
  <c r="L138"/>
  <c r="I138"/>
  <c r="E138"/>
  <c r="L137"/>
  <c r="I137"/>
  <c r="E137"/>
  <c r="L136"/>
  <c r="I136"/>
  <c r="E136"/>
  <c r="L135"/>
  <c r="I135"/>
  <c r="E135"/>
  <c r="L134"/>
  <c r="I134"/>
  <c r="E134"/>
  <c r="L133"/>
  <c r="I133"/>
  <c r="E133"/>
  <c r="L132"/>
  <c r="I132"/>
  <c r="E132"/>
  <c r="L131"/>
  <c r="I131"/>
  <c r="E131"/>
  <c r="L130"/>
  <c r="I130"/>
  <c r="E130"/>
  <c r="L129"/>
  <c r="I129"/>
  <c r="E129"/>
  <c r="K128"/>
  <c r="L128" s="1"/>
  <c r="J128"/>
  <c r="H128"/>
  <c r="I128" s="1"/>
  <c r="G128"/>
  <c r="D128"/>
  <c r="E128" s="1"/>
  <c r="C128"/>
  <c r="C123" s="1"/>
  <c r="C232" s="1"/>
  <c r="L127"/>
  <c r="I127"/>
  <c r="E127"/>
  <c r="L126"/>
  <c r="I126"/>
  <c r="E126"/>
  <c r="L125"/>
  <c r="I125"/>
  <c r="E125"/>
  <c r="K124"/>
  <c r="L124" s="1"/>
  <c r="J124"/>
  <c r="J123" s="1"/>
  <c r="J232" s="1"/>
  <c r="H124"/>
  <c r="H123" s="1"/>
  <c r="G124"/>
  <c r="G123" s="1"/>
  <c r="G232" s="1"/>
  <c r="G233" s="1"/>
  <c r="E124"/>
  <c r="D124"/>
  <c r="C124"/>
  <c r="L120"/>
  <c r="I120"/>
  <c r="E120"/>
  <c r="L119"/>
  <c r="I119"/>
  <c r="D119"/>
  <c r="E119" s="1"/>
  <c r="C119"/>
  <c r="L118"/>
  <c r="I118"/>
  <c r="E118"/>
  <c r="L117"/>
  <c r="I117"/>
  <c r="E117"/>
  <c r="L116"/>
  <c r="I116"/>
  <c r="E116"/>
  <c r="L115"/>
  <c r="I115"/>
  <c r="E115"/>
  <c r="L114"/>
  <c r="I114"/>
  <c r="E114"/>
  <c r="L113"/>
  <c r="I113"/>
  <c r="E113"/>
  <c r="L112"/>
  <c r="I112"/>
  <c r="E112"/>
  <c r="L111"/>
  <c r="I111"/>
  <c r="E111"/>
  <c r="L110"/>
  <c r="I110"/>
  <c r="E110"/>
  <c r="L109"/>
  <c r="I109"/>
  <c r="E109"/>
  <c r="L108"/>
  <c r="I108"/>
  <c r="E108"/>
  <c r="L107"/>
  <c r="I107"/>
  <c r="E107"/>
  <c r="L106"/>
  <c r="I106"/>
  <c r="E106"/>
  <c r="L105"/>
  <c r="I105"/>
  <c r="E105"/>
  <c r="L104"/>
  <c r="I104"/>
  <c r="E104"/>
  <c r="L103"/>
  <c r="I103"/>
  <c r="E103"/>
  <c r="L102"/>
  <c r="I102"/>
  <c r="E102"/>
  <c r="L101"/>
  <c r="I101"/>
  <c r="E101"/>
  <c r="L100"/>
  <c r="I100"/>
  <c r="E100"/>
  <c r="L99"/>
  <c r="I99"/>
  <c r="E99"/>
  <c r="L98"/>
  <c r="I98"/>
  <c r="E98"/>
  <c r="L97"/>
  <c r="I97"/>
  <c r="E97"/>
  <c r="L96"/>
  <c r="I96"/>
  <c r="E96"/>
  <c r="L95"/>
  <c r="I95"/>
  <c r="E95"/>
  <c r="L94"/>
  <c r="I94"/>
  <c r="E94"/>
  <c r="L93"/>
  <c r="I93"/>
  <c r="E93"/>
  <c r="L92"/>
  <c r="I92"/>
  <c r="E92"/>
  <c r="L91"/>
  <c r="I91"/>
  <c r="E91"/>
  <c r="L90"/>
  <c r="I90"/>
  <c r="E90"/>
  <c r="L89"/>
  <c r="I89"/>
  <c r="E89"/>
  <c r="L88"/>
  <c r="I88"/>
  <c r="E88"/>
  <c r="L87"/>
  <c r="I87"/>
  <c r="E87"/>
  <c r="K86"/>
  <c r="L86" s="1"/>
  <c r="J86"/>
  <c r="H86"/>
  <c r="G86"/>
  <c r="G121" s="1"/>
  <c r="G122" s="1"/>
  <c r="D86"/>
  <c r="C86"/>
  <c r="C121" s="1"/>
  <c r="C122" s="1"/>
  <c r="L85"/>
  <c r="I85"/>
  <c r="E85"/>
  <c r="L84"/>
  <c r="I84"/>
  <c r="E84"/>
  <c r="L83"/>
  <c r="I83"/>
  <c r="E83"/>
  <c r="L82"/>
  <c r="I82"/>
  <c r="E82"/>
  <c r="L81"/>
  <c r="I81"/>
  <c r="E81"/>
  <c r="L80"/>
  <c r="I80"/>
  <c r="E80"/>
  <c r="L79"/>
  <c r="I79"/>
  <c r="E79"/>
  <c r="L78"/>
  <c r="I78"/>
  <c r="E78"/>
  <c r="L77"/>
  <c r="I77"/>
  <c r="E77"/>
  <c r="K76"/>
  <c r="L76" s="1"/>
  <c r="J76"/>
  <c r="H76"/>
  <c r="I76" s="1"/>
  <c r="G76"/>
  <c r="E76"/>
  <c r="D76"/>
  <c r="C76"/>
  <c r="L75"/>
  <c r="I75"/>
  <c r="E75"/>
  <c r="L74"/>
  <c r="I74"/>
  <c r="E74"/>
  <c r="L73"/>
  <c r="I73"/>
  <c r="E73"/>
  <c r="L72"/>
  <c r="I72"/>
  <c r="E72"/>
  <c r="L71"/>
  <c r="I71"/>
  <c r="E71"/>
  <c r="K70"/>
  <c r="L70" s="1"/>
  <c r="J70"/>
  <c r="H70"/>
  <c r="I70" s="1"/>
  <c r="G70"/>
  <c r="D70"/>
  <c r="E70" s="1"/>
  <c r="C70"/>
  <c r="L69"/>
  <c r="I69"/>
  <c r="E69"/>
  <c r="L68"/>
  <c r="I68"/>
  <c r="E68"/>
  <c r="L67"/>
  <c r="I67"/>
  <c r="E67"/>
  <c r="K66"/>
  <c r="L66" s="1"/>
  <c r="J66"/>
  <c r="H66"/>
  <c r="H65" s="1"/>
  <c r="G66"/>
  <c r="G65" s="1"/>
  <c r="G60" s="1"/>
  <c r="D66"/>
  <c r="E66" s="1"/>
  <c r="C66"/>
  <c r="C65" s="1"/>
  <c r="C60" s="1"/>
  <c r="K65"/>
  <c r="L65" s="1"/>
  <c r="J65"/>
  <c r="J60" s="1"/>
  <c r="L64"/>
  <c r="I64"/>
  <c r="E64"/>
  <c r="L63"/>
  <c r="I63"/>
  <c r="E63"/>
  <c r="L62"/>
  <c r="I62"/>
  <c r="E62"/>
  <c r="K61"/>
  <c r="K60" s="1"/>
  <c r="J61"/>
  <c r="H61"/>
  <c r="I61" s="1"/>
  <c r="G61"/>
  <c r="D61"/>
  <c r="E61" s="1"/>
  <c r="C61"/>
  <c r="L59"/>
  <c r="I59"/>
  <c r="E59"/>
  <c r="L58"/>
  <c r="I58"/>
  <c r="E58"/>
  <c r="L57"/>
  <c r="I57"/>
  <c r="E57"/>
  <c r="K56"/>
  <c r="L56" s="1"/>
  <c r="J56"/>
  <c r="H56"/>
  <c r="I56" s="1"/>
  <c r="G56"/>
  <c r="E56"/>
  <c r="D56"/>
  <c r="C56"/>
  <c r="L55"/>
  <c r="I55"/>
  <c r="E55"/>
  <c r="L54"/>
  <c r="I54"/>
  <c r="E54"/>
  <c r="L53"/>
  <c r="I53"/>
  <c r="E53"/>
  <c r="L52"/>
  <c r="I52"/>
  <c r="E52"/>
  <c r="L51"/>
  <c r="I51"/>
  <c r="E51"/>
  <c r="L50"/>
  <c r="I50"/>
  <c r="E50"/>
  <c r="L49"/>
  <c r="I49"/>
  <c r="E49"/>
  <c r="L48"/>
  <c r="I48"/>
  <c r="E48"/>
  <c r="L47"/>
  <c r="I47"/>
  <c r="E47"/>
  <c r="L46"/>
  <c r="I46"/>
  <c r="E46"/>
  <c r="K45"/>
  <c r="L45" s="1"/>
  <c r="J45"/>
  <c r="H45"/>
  <c r="I45" s="1"/>
  <c r="G45"/>
  <c r="D45"/>
  <c r="E45" s="1"/>
  <c r="C45"/>
  <c r="L43"/>
  <c r="I43"/>
  <c r="E43"/>
  <c r="L42"/>
  <c r="I42"/>
  <c r="E42"/>
  <c r="K41"/>
  <c r="L41" s="1"/>
  <c r="J41"/>
  <c r="H41"/>
  <c r="I41" s="1"/>
  <c r="G41"/>
  <c r="D41"/>
  <c r="E41" s="1"/>
  <c r="C41"/>
  <c r="L40"/>
  <c r="I40"/>
  <c r="E40"/>
  <c r="L39"/>
  <c r="I39"/>
  <c r="E39"/>
  <c r="K38"/>
  <c r="L38" s="1"/>
  <c r="J38"/>
  <c r="J36" s="1"/>
  <c r="H38"/>
  <c r="H36" s="1"/>
  <c r="I36" s="1"/>
  <c r="G38"/>
  <c r="G36" s="1"/>
  <c r="D38"/>
  <c r="D36" s="1"/>
  <c r="C38"/>
  <c r="C36" s="1"/>
  <c r="L37"/>
  <c r="I37"/>
  <c r="E37"/>
  <c r="L35"/>
  <c r="I35"/>
  <c r="E35"/>
  <c r="L34"/>
  <c r="I34"/>
  <c r="E34"/>
  <c r="L33"/>
  <c r="I33"/>
  <c r="E33"/>
  <c r="K32"/>
  <c r="L32" s="1"/>
  <c r="J32"/>
  <c r="J31" s="1"/>
  <c r="H32"/>
  <c r="H31" s="1"/>
  <c r="G32"/>
  <c r="G31" s="1"/>
  <c r="D32"/>
  <c r="E32" s="1"/>
  <c r="C32"/>
  <c r="C31" s="1"/>
  <c r="K31"/>
  <c r="L31" s="1"/>
  <c r="I30"/>
  <c r="E30"/>
  <c r="L29"/>
  <c r="K29"/>
  <c r="J29"/>
  <c r="I29"/>
  <c r="H29"/>
  <c r="G29"/>
  <c r="E29"/>
  <c r="D29"/>
  <c r="C29"/>
  <c r="L28"/>
  <c r="I28"/>
  <c r="E28"/>
  <c r="L27"/>
  <c r="I27"/>
  <c r="E27"/>
  <c r="L26"/>
  <c r="I26"/>
  <c r="E26"/>
  <c r="L25"/>
  <c r="I25"/>
  <c r="E25"/>
  <c r="K24"/>
  <c r="L24" s="1"/>
  <c r="J24"/>
  <c r="H24"/>
  <c r="I24" s="1"/>
  <c r="G24"/>
  <c r="D24"/>
  <c r="E24" s="1"/>
  <c r="E23" s="1"/>
  <c r="C24"/>
  <c r="D23"/>
  <c r="C23"/>
  <c r="L22"/>
  <c r="I22"/>
  <c r="E22"/>
  <c r="L21"/>
  <c r="I21"/>
  <c r="E21"/>
  <c r="L20"/>
  <c r="I20"/>
  <c r="E20"/>
  <c r="L19"/>
  <c r="I19"/>
  <c r="E19"/>
  <c r="L18"/>
  <c r="I18"/>
  <c r="E18"/>
  <c r="L17"/>
  <c r="I17"/>
  <c r="E17"/>
  <c r="L16"/>
  <c r="I16"/>
  <c r="E16"/>
  <c r="L15"/>
  <c r="I15"/>
  <c r="E15"/>
  <c r="L14"/>
  <c r="I14"/>
  <c r="E14"/>
  <c r="L13"/>
  <c r="I13"/>
  <c r="E13"/>
  <c r="L12"/>
  <c r="I12"/>
  <c r="E12"/>
  <c r="L11"/>
  <c r="I11"/>
  <c r="E11"/>
  <c r="L10"/>
  <c r="I10"/>
  <c r="E10"/>
  <c r="L9"/>
  <c r="I9"/>
  <c r="E9"/>
  <c r="L8"/>
  <c r="I8"/>
  <c r="E8"/>
  <c r="L7"/>
  <c r="I7"/>
  <c r="E7"/>
  <c r="K6"/>
  <c r="L6" s="1"/>
  <c r="J6"/>
  <c r="H6"/>
  <c r="G6"/>
  <c r="G44" s="1"/>
  <c r="D6"/>
  <c r="C6"/>
  <c r="C44" s="1"/>
  <c r="J121" l="1"/>
  <c r="I123"/>
  <c r="H232"/>
  <c r="C233"/>
  <c r="I31"/>
  <c r="D44"/>
  <c r="E44" s="1"/>
  <c r="H44"/>
  <c r="I44" s="1"/>
  <c r="J44"/>
  <c r="I65"/>
  <c r="H60"/>
  <c r="I60" s="1"/>
  <c r="E36"/>
  <c r="L60"/>
  <c r="L61"/>
  <c r="I124"/>
  <c r="I38"/>
  <c r="D123"/>
  <c r="I86"/>
  <c r="K121"/>
  <c r="K36"/>
  <c r="L36" s="1"/>
  <c r="I6"/>
  <c r="E38"/>
  <c r="E86"/>
  <c r="I32"/>
  <c r="D31"/>
  <c r="E31" s="1"/>
  <c r="D65"/>
  <c r="K123"/>
  <c r="K44"/>
  <c r="L44" s="1"/>
  <c r="I66"/>
  <c r="E6"/>
  <c r="L123" l="1"/>
  <c r="K232"/>
  <c r="D60"/>
  <c r="E65"/>
  <c r="K122"/>
  <c r="L121"/>
  <c r="I232"/>
  <c r="D232"/>
  <c r="E123"/>
  <c r="J122"/>
  <c r="J233" s="1"/>
  <c r="H121"/>
  <c r="H122" l="1"/>
  <c r="I121"/>
  <c r="E60"/>
  <c r="D121"/>
  <c r="L122"/>
  <c r="E232"/>
  <c r="K233"/>
  <c r="L233" s="1"/>
  <c r="L232"/>
  <c r="D122" l="1"/>
  <c r="E121"/>
  <c r="I122"/>
  <c r="H233"/>
  <c r="I233" s="1"/>
  <c r="E122" l="1"/>
  <c r="D233"/>
  <c r="E233" s="1"/>
</calcChain>
</file>

<file path=xl/sharedStrings.xml><?xml version="1.0" encoding="utf-8"?>
<sst xmlns="http://schemas.openxmlformats.org/spreadsheetml/2006/main" count="559" uniqueCount="398">
  <si>
    <t>Приложение 1</t>
  </si>
  <si>
    <t>к реестру</t>
  </si>
  <si>
    <t>Объем бюджета Миасского городского округа Челябинской области по доходам на 2026 год и на плановый период 2027 и 2028 годов</t>
  </si>
  <si>
    <t>(тыс. рублей)</t>
  </si>
  <si>
    <t>Коды бюджетной классификации</t>
  </si>
  <si>
    <t>Наименование доходов</t>
  </si>
  <si>
    <t xml:space="preserve"> на
2026 год
</t>
  </si>
  <si>
    <t>Проект бюджета на
2026 год</t>
  </si>
  <si>
    <t>Отклонение</t>
  </si>
  <si>
    <t>Причины отклонения</t>
  </si>
  <si>
    <t xml:space="preserve"> на 2027 год </t>
  </si>
  <si>
    <t>Проект бюджета на 2027</t>
  </si>
  <si>
    <t xml:space="preserve"> на 2028 год </t>
  </si>
  <si>
    <t>Проект бюджета на 2028</t>
  </si>
  <si>
    <t xml:space="preserve"> 000 1 01 02000 01 0000 110</t>
  </si>
  <si>
    <t xml:space="preserve"> Налог на доходы физических лиц</t>
  </si>
  <si>
    <t>182 1 01 02010 01 1000 110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</si>
  <si>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</si>
  <si>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Ожидаемое поступление</t>
  </si>
  <si>
    <t>182 1 01 02020 01 1000 110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</si>
  <si>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</si>
  <si>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182 1 01 02021 01 1000 110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</si>
  <si>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</si>
  <si>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182 1 01 02022 01 1000 110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</si>
  <si>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</si>
  <si>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</si>
  <si>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</si>
  <si>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</si>
  <si>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</si>
  <si>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</si>
  <si>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</si>
  <si>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182 1 01 02040 01 1000 110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</si>
  <si>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</si>
  <si>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182 1 01 02080 01 1000 110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</si>
  <si>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(в части налога на доходы физических лиц, уплаченного налоговыми агентами, определенными Правительством Российской Федерации, распределяемого между бюджетами субъектов Российской Федерации) (сумма платежа (перерасчеты, недоимка и задолженность по соответствующему платежу, в том числе по отмененному)</t>
  </si>
  <si>
    <t>182 1 01 02130 01 1000 110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</si>
  <si>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</si>
  <si>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</si>
  <si>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</si>
  <si>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182 1 01 02150 01 1000 110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</si>
  <si>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</si>
  <si>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</si>
  <si>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</si>
  <si>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182 1 01 02180 01 1000 110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</si>
  <si>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</si>
  <si>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</si>
  <si>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</si>
  <si>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</si>
  <si>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</si>
  <si>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000 1 03 00000 00 0000 000</t>
  </si>
  <si>
    <t>Налоги на товары (работы, услуги), реализуемые на территории Российской Федерации</t>
  </si>
  <si>
    <t>000 1 03 02000 01 0000 110</t>
  </si>
  <si>
    <t>Акцизы по подакцизным товарам (продукции), производимым на территории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</si>
  <si>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</si>
  <si>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</si>
  <si>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</si>
  <si>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</si>
  <si>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</si>
  <si>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</si>
  <si>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</si>
  <si>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</si>
  <si>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000 1 03 03000 01 0000 110</t>
  </si>
  <si>
    <t>Туристический налог</t>
  </si>
  <si>
    <t>182 1 03 03000 01 1000 110</t>
  </si>
  <si>
    <t>Туристический налог (сумма платежа (перерасчеты, недоимка и задолженность по соответствующему платежу, в том числе по отмененному)</t>
  </si>
  <si>
    <t>Фактическое поступление</t>
  </si>
  <si>
    <t>000 1 05 00000 00 0000 000</t>
  </si>
  <si>
    <t>Налоги  на  совокупный  доход</t>
  </si>
  <si>
    <t xml:space="preserve">182 1 05 01000 00 0000 110 </t>
  </si>
  <si>
    <t>Налог, взимаемый в связи с применением упрощенной системы налогообложения</t>
  </si>
  <si>
    <t>182 1 05 01011 01 1000 110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</si>
  <si>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</si>
  <si>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</si>
  <si>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</si>
  <si>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182 1 05 04010 02 1000 110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</si>
  <si>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</si>
  <si>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000 1 06 00000 00 0000 000</t>
  </si>
  <si>
    <t>Налоги  на  имущество</t>
  </si>
  <si>
    <t>182 1 06 01020 04 1000 110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</si>
  <si>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</si>
  <si>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182 1 06 06000 00 0000 110</t>
  </si>
  <si>
    <t>Земельный налог</t>
  </si>
  <si>
    <t>182 1 06 06032 04 1000 110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</si>
  <si>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</si>
  <si>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182 1 06 06042 04 1000 110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</si>
  <si>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</si>
  <si>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000 1 08 00000 00 0000 000</t>
  </si>
  <si>
    <t>Государственная  пошлина</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</si>
  <si>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</si>
  <si>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</si>
  <si>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283 1 08 07150 01 1000 110</t>
  </si>
  <si>
    <t xml:space="preserve">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 </t>
  </si>
  <si>
    <t>НАЛОГОВЫЕ ДОХОДЫ</t>
  </si>
  <si>
    <t>000 1 11 00000 00 0000 000</t>
  </si>
  <si>
    <t>Доходы от использования имущества, находящегося в государственной и муниципальной собственности</t>
  </si>
  <si>
    <t>283 1 11 01040 04 0000 120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</si>
  <si>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</si>
  <si>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283 1 11 05012 04 0000 120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</si>
  <si>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</si>
  <si>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283 1 11 05024 04 0000 120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</si>
  <si>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</si>
  <si>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283 1 11 05034 04 0000 120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</si>
  <si>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</si>
  <si>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288 1 11 05034 04 0000 120</t>
  </si>
  <si>
    <t>Письмо Управления Образования АМГО ЧО от 09.06.2026 г. №2098/10</t>
  </si>
  <si>
    <t>289 1 11 05034 04 0000 120</t>
  </si>
  <si>
    <t>283 1 11 05074 04 0000 120</t>
  </si>
  <si>
    <t>Доходы от сдачи в аренду имущества, составляющего казну городских округов (за исключением земельных участков)</t>
  </si>
  <si>
    <t>283 1 11 05312 04 0000 120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</si>
  <si>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</si>
  <si>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283 1 11 07014 04 0000 120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</si>
  <si>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</si>
  <si>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283 1 11 09044 04 0000 120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</si>
  <si>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</si>
  <si>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000 1 12 01000 01 0000 120</t>
  </si>
  <si>
    <t>Плата за негативное воздействие на окружающую среду</t>
  </si>
  <si>
    <t>048 1 12 01010 01 6000 120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</si>
  <si>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</si>
  <si>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</si>
  <si>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Плата за сбросы загрязняющих веществ вводные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</si>
  <si>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</si>
  <si>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</si>
  <si>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000 1 13 00000 00 0000 000</t>
  </si>
  <si>
    <t>Доходы от оказания платных услуг  и компенсации затрат государства</t>
  </si>
  <si>
    <t>000 1 13 01994 04 0000 130</t>
  </si>
  <si>
    <t>Прочие доходы от оказания платных услуг (работ) получателями средств бюджетов городских округов</t>
  </si>
  <si>
    <t>288 1 13 01994 04 0010 130</t>
  </si>
  <si>
    <t>Прочие доходы от оказания платных услуг (работ) получателями средств бюджетов городских округов (поступление средств по родительской плате за содержание детей в муниципальных казенных дошкольных образовательных учреждениях)</t>
  </si>
  <si>
    <t>288 1 13 01994 04 0020 130</t>
  </si>
  <si>
    <t>Прочие доходы от оказания платных услуг (работ) получателями средств бюджетов городских округов (в части дополнительный платных образовательных услуг)</t>
  </si>
  <si>
    <t>Письмо Управления Образования АМГО ЧО от 08.06.2026 г. №2086/10</t>
  </si>
  <si>
    <t>289 1 13 01994 04 0000 130</t>
  </si>
  <si>
    <t>Письмо Управления Культуры АМГО ЧО от  29.07.2026г. №00475/11</t>
  </si>
  <si>
    <t>000 1 13 02000 00 0000 130</t>
  </si>
  <si>
    <t>Доходы от компенсации затрат государства</t>
  </si>
  <si>
    <t>000 1 13 02064 04 0000 130</t>
  </si>
  <si>
    <t>Доходы, поступающие в порядке возмещения расходов, понесенных в связи с эксплуатацией имущества городских округов</t>
  </si>
  <si>
    <t>283 1 13 02064 04 0000 130</t>
  </si>
  <si>
    <t>288 1 13 02064 04 0000 130</t>
  </si>
  <si>
    <t>289 1 13 02064 04 0000 130</t>
  </si>
  <si>
    <t>000 1 13 02994 04 0000 130</t>
  </si>
  <si>
    <t>Прочие доходы от компенсации затрат бюджетов городских округов</t>
  </si>
  <si>
    <t>283 1 13 02994 04 0000 130</t>
  </si>
  <si>
    <t>284 1 13 02994 04 0000 130</t>
  </si>
  <si>
    <t>285 1 13 02994 04 0000 130</t>
  </si>
  <si>
    <t>288 1 13 02994 04 0000 130</t>
  </si>
  <si>
    <t>289 1 13 02994 04 0000 130</t>
  </si>
  <si>
    <t>000 1 14 00000 00 0000 000</t>
  </si>
  <si>
    <t>Доходы от продажи материальных и нематериальных активов</t>
  </si>
  <si>
    <t>289 1 14 02042 04 0000 410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</si>
  <si>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</si>
  <si>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283 1 14 02043 04 0000 410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</si>
  <si>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</si>
  <si>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288 1 14 02042 04 0000 440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</si>
  <si>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</si>
  <si>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Письмо Управления Образования АМГО ЧО от 11.03.2026 г. №842/10, от 12.02.2026г. №1734/10</t>
  </si>
  <si>
    <t>283 1 14 02043 04 0000 440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</si>
  <si>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</si>
  <si>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283 1 14 03040 04 0000 410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</si>
  <si>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</si>
  <si>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283 1 14 06012 04 0000 430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</si>
  <si>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</si>
  <si>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283 1 14 06024 04 0000 430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</si>
  <si>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</si>
  <si>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283 1 14 06312 04 0000 430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</si>
  <si>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</si>
  <si>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283 1 14 13040 04 0000 410</t>
  </si>
  <si>
    <t>Доходы от приватизации имущества, находящегося в собственности городских округов, в части приватизации нефинансовых активов имущества казны</t>
  </si>
  <si>
    <t xml:space="preserve"> 000 1 16 00000 00 0000 000</t>
  </si>
  <si>
    <t>Штрафы, санкции, возмещение ущерба</t>
  </si>
  <si>
    <t>012 1 16 01053 01 0000 140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</si>
  <si>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</si>
  <si>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024 1 16 01053 01 0000 140</t>
  </si>
  <si>
    <t>012 1 16 01063 01 0000 140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</si>
  <si>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</si>
  <si>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024 1 16 01063 01 0000 140</t>
  </si>
  <si>
    <t>012 1 16 01073 01 0000 140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</si>
  <si>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</si>
  <si>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024 1 16 01073 01 0000 140</t>
  </si>
  <si>
    <t>012 1 16 01113 01 0000 140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</si>
  <si>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</si>
  <si>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024 1 16 01143 01 0000 140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</si>
  <si>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</si>
  <si>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024 1 16 01153 01 0000 140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</si>
  <si>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</si>
  <si>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024 1 16 01173 01 0000 140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</si>
  <si>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</si>
  <si>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008 1 16 01193 01 0000 140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</si>
  <si>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</si>
  <si>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012 1 16 01193 01 0000 140</t>
  </si>
  <si>
    <t>024 1 16 01193 01 0000 140</t>
  </si>
  <si>
    <t>012 1 16 01203 01 0000 140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</si>
  <si>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</si>
  <si>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024 1 16 01203 01 0000 140</t>
  </si>
  <si>
    <t>033 1 16 01203 01 0000 140</t>
  </si>
  <si>
    <t>283 1 16 02020 02 0000 140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</si>
  <si>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</si>
  <si>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283 1 16 07010 04 0000 140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</si>
  <si>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</si>
  <si>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288 1 16 07010 04 0000 140</t>
  </si>
  <si>
    <t>283 1 16 07090 04 0000 140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</si>
  <si>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</si>
  <si>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283 1 16 10031 04 0000 140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</si>
  <si>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</si>
  <si>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283 1 16 10032 04 0000 140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</si>
  <si>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</si>
  <si>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283 1 16 10061 04 0000 140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</si>
  <si>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</si>
  <si>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288 1 16 10100 04 0000140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</si>
  <si>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</si>
  <si>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</si>
  <si>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</si>
  <si>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188 1 16 10123 01 0000 140</t>
  </si>
  <si>
    <t>283 1 16 10123 01 0000 140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</si>
  <si>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</si>
  <si>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</si>
  <si>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009 1 16 11050 01 0000 140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</si>
  <si>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</si>
  <si>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033 1 16 11050 01 0000 140</t>
  </si>
  <si>
    <t>048 1 16 11050 01 0000 140</t>
  </si>
  <si>
    <t>048 1 16 11110 01 0000 140</t>
  </si>
  <si>
    <t>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</si>
  <si>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000 1 17 05000 00 0000 180</t>
  </si>
  <si>
    <t>Прочие неналоговые доходы</t>
  </si>
  <si>
    <t>283 1 17 15020 04 0016 150</t>
  </si>
  <si>
    <t>Инициативные платежи, зачисляемые в бюджеты городских округов (инициативный проект «Благоустройство дворовой территории многоквартирного дома № 54 по ул. Тельмана в г. Миассе»)</t>
  </si>
  <si>
    <t>НЕНАЛОГОВЫЕ ДОХОДЫ</t>
  </si>
  <si>
    <t>000 1 00 00000 00 0000 000</t>
  </si>
  <si>
    <t>НАЛОГОВЫЕ И НЕНАЛОГОВЫЕ ДОХОДЫ</t>
  </si>
  <si>
    <t>000 2 02 00000 00  0000 000</t>
  </si>
  <si>
    <t>БЕЗВОЗМЕЗДНЫЕ ПОСТУПЛЕНИЯ ОТ ДРУГИХ БЮДЖЕТОВ БЮДЖЕТНОЙ СИСТЕМЫ РОССИЙСКОЙ ФЕДЕРАЦИИ</t>
  </si>
  <si>
    <t>000 2 02 10000 00 0000 150</t>
  </si>
  <si>
    <t>Дотации бюджетам бюджетной системы Российской Федерации</t>
  </si>
  <si>
    <t>284 2 02 15001 04 0000 150</t>
  </si>
  <si>
    <t>Дотации бюджетам городских округов на выравнивание бюджетной обеспеченности из бюджета субъекта Российской Федерации</t>
  </si>
  <si>
    <t>284 2 02 15002 04 0000 150</t>
  </si>
  <si>
    <t>Дотации бюджетам городских округов на поддержку мер по обеспечению сбалансированности бюджетов</t>
  </si>
  <si>
    <t>План МФ ЧО</t>
  </si>
  <si>
    <t>284 2 02 15009 04 0000 150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</si>
  <si>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</si>
  <si>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000 2 02 20000 00 0000 150</t>
  </si>
  <si>
    <t>Субсидии бюджетам бюджетной системы Российской Федерации (межбюджетные субсидии)</t>
  </si>
  <si>
    <t>283 2 02 20041 04 0000 150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</si>
  <si>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на  капитальный ремонт, ремонт и содержание автомобильных дорог общего пользования местного значения</t>
  </si>
  <si>
    <t xml:space="preserve">283 2 02 20299 04 0000 150
</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</si>
  <si>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</si>
  <si>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283 2 02 20303 04 0000 150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</si>
  <si>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</si>
  <si>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287 2 02 25081 04 0000 150 </t>
  </si>
  <si>
    <t>Субсидии бюджетам городских округов на государственную поддержку организаций, входящих в систему спортивной подготовки</t>
  </si>
  <si>
    <t xml:space="preserve">283 2 02 25154 04 0000 150 </t>
  </si>
  <si>
    <t>Субсидии бюджетам городских округов на реализацию мероприятий по модернизации коммунальной инфраструктуры</t>
  </si>
  <si>
    <t>287 2 02 25229 04 0000 150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</si>
  <si>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</si>
  <si>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288 2 02 25304 04 0000 150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</si>
  <si>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</si>
  <si>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288 2 02 25315 04 0000 150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</si>
  <si>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</si>
  <si>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289 2 02 25454 04 0000 150</t>
  </si>
  <si>
    <t>Субсидии бюджетам городских округов на создание модельных муниципальных библиотек</t>
  </si>
  <si>
    <t>283 2 02 25497 04 0000 150</t>
  </si>
  <si>
    <t>Субсидии бюджетам городских округов на реализацию мероприятий по обеспечению жильем молодых семей</t>
  </si>
  <si>
    <t>289 2 02 25519 04 0000 150</t>
  </si>
  <si>
    <t xml:space="preserve">Субсидии бюджетам городских округов на поддержку отрасли культуры на приобретение музыкальных инструментов, оборудования и учебных материалов для детских школ искусств и училищ </t>
  </si>
  <si>
    <t>Субсидии бюджетам городских округов на поддержку отрасли культуры на государственную поддержку лучших работников муниципальных учреждений культуры, находящихся на территории сельских поселений</t>
  </si>
  <si>
    <t>Субсидии бюджетам городских округов на поддержку отрасли культуры на модернизацию библиотек в части комплектования книжных фондов библиотек муниципальных образований и государственных общедоступных библиотек</t>
  </si>
  <si>
    <t xml:space="preserve">283 2 02 25555 04 0000 150 </t>
  </si>
  <si>
    <t>Субсидии бюджетам городских округов на реализацию программ формирования современной городской среды</t>
  </si>
  <si>
    <t>288 2 02 25750 04 0000 150</t>
  </si>
  <si>
    <t>Субсидии бюджетам городских округов на реализацию мероприятий по модернизации школьных систем образования</t>
  </si>
  <si>
    <t>287 2 02 25753 04 0000 150</t>
  </si>
  <si>
    <t>Субсидии бюджетам городских округов на софинансирование закупки и монтажа оборудования для создания "умных" спортивных площадок</t>
  </si>
  <si>
    <t>283 2 02 27112 04 0000 150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</si>
  <si>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на достижение показателей государственной программы Российской Федерации "Развитие туризма"</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</si>
  <si>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на софинансирование капитальных вложений в объекты муниципальной собственности на модернизацию, реконструкцию, капитальный ремонт и строительство котельных, систем водоснабжения, водоотведения, систем электроснабжения, теплоснабжения, включая центральные тепловые пункты, в том числе проектно-изыскательские  работы, капитальный ремонт газовых систем</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</si>
  <si>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</si>
  <si>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283 2 02 29999 04 0000 150</t>
  </si>
  <si>
    <t>Прочие субсидии бюджетам городских округов на мероприятия по проведению строительно-монтажных и проектно-изыскательских работ на объектах коммунального хозяйства и систем инженерной инфраструктуры, находящихся в муниципальной собственности, в целях энергосбережения и повышения энергетической эффективности</t>
  </si>
  <si>
    <t>Прочие субсидии бюджетам городских округов на достижение показателей государственной программы Российской Федерации "Развитие туризма"</t>
  </si>
  <si>
    <t>Прочие субсидии бюджетам городских округов на оказание мер поддержки гражданам, участвующим в охране общественного порядка на территории Челябинской области</t>
  </si>
  <si>
    <t>Прочие субсидии бюджетам городских округов на  обеспечение первичных мер пожарной безопасности в части создания условий для организации добровольной пожарной охраны</t>
  </si>
  <si>
    <t xml:space="preserve">Прочие субсидии бюджетам городских округов на организацию регулярных перевозок пассажиров и багажа городским наземным электрическим транспортом по муниципальным маршрутам регулярных перевозок по регулируемым тарифам </t>
  </si>
  <si>
    <t xml:space="preserve">Прочие субсидии бюджетам городских округов на организацию регулярных перевозок пассажиров и багажа автомобильным транспортом по муниципальным маршрутам регулярных перевозок по регулируемым тарифам </t>
  </si>
  <si>
    <t>Прочие субсидии бюджетам городских округов на софинансирование расходных обязательств муниципальных образований Челябинской области, возникающих при осуществлении органами местного самоуправления муниципальных образований полномочий по решению вопросов местного значения, основанных на инициативных проектах, внесенных в местную администрацию</t>
  </si>
  <si>
    <t>Прочие субсидии бюджетам городских округов на реконструкцию и капитальный ремонт гидротехнических сооружений в целях обеспечения безопасности гидротехнических сооружений за счет средств областного бюджета</t>
  </si>
  <si>
    <t>Прочие субсидии бюджетам городских округов на софинансирование капитальных вложений в объекты муниципальной собственности на модернизацию, реконструкцию, капитальный ремонт и строительство котельных, систем водоснабжения, водоотведения, систем электроснабжения, теплоснабжения, включая центральные тепловые пункты, в том числе проектно-изыскательские  работы</t>
  </si>
  <si>
    <t>Прочие субсидии бюджетам городских округов на софинансирование капитальных вложений в объекты муниципальной собственности на модернизацию, реконструкцию, капитальный ремонт и строительство котельных, систем водоснабжения, водоотведения, систем электроснабжения, теплоснабжения, включая центральные тепловые пункты, в том числе проектно-изыскательские  работы, капитальный ремонт газовых систем</t>
  </si>
  <si>
    <t>Прочие субсидии бюджетам городских округов на строительство газопроводов и газовых сетей, в том числе проектно-изыскательские работы</t>
  </si>
  <si>
    <t>Прочие субсидии бюджетам городских округов на благоустройство мест отдыха, расположенных в городах с численностью населения до 500 тысяч человек</t>
  </si>
  <si>
    <t>285 2 02 29999 04 0000 150</t>
  </si>
  <si>
    <t xml:space="preserve">Прочие субсидии бюджетам городских округов на организацию работы органов управления социальной защиты населения муниципальных образований </t>
  </si>
  <si>
    <t>287 2 02 29999 04 0000 150</t>
  </si>
  <si>
    <t>Прочие субсидии бюджетам городских округов на оплату услуг специалистов по организации физкультурно-оздоровительной и спортивно-массовой работы с детьми и молодежью в  возрасте от 6 до 29 лет</t>
  </si>
  <si>
    <t>Прочие субсидии бюджетам городских округов на финансовую поддержку муниципальных учреждений, реализующих дополнительные образовательные программы спортивной подготовки по виду спорта «хоккей»</t>
  </si>
  <si>
    <t>Прочие субсидии бюджетам городских округов на закупку и монтаж оборудования для создания модульных спортивных сооружений</t>
  </si>
  <si>
    <t>Прочие субсидии бюджетам городских округов на оплату услуг специалистов по организации обучения детей плаванию по программе "Плавание для всех"</t>
  </si>
  <si>
    <t>Прочие субсидии бюджетам городских округов на повышение уровня доступности учреждений физической культуры и спорта для инвалидов и других маломобильных групп населения в муниципальных образованиях Челябинской области</t>
  </si>
  <si>
    <t>Прочие субсидии бюджетам городских округов на финансовую поддержку муниципальных учреждений, подведомственных органам управления в сфере физической культуры и спорта в Челябинской области, реализующих дополнительные образовательные программы спортивной подготовки на учебно-тренировочных этапах (этапах спортивной специализации), этапах совершенствования спортивного мастерства</t>
  </si>
  <si>
    <t>288 2 02 29999 04 0000 150</t>
  </si>
  <si>
    <t xml:space="preserve">Прочие субсидии бюджетам городских округов на организацию профильных смен для детей, состоящих на профилактическом учете </t>
  </si>
  <si>
    <t>Прочие субсидии бюджетам городских округов на создание в расположенных на территории Челябинской области муниципальных образовательных организациях, реализующих образовательные программы дошкольного образования, условий для получения детьми дошкольного возраста с ограниченными возможностями здоровья качественного образования и коррекции развития</t>
  </si>
  <si>
    <t>Прочие субсидии бюджетам городских округов на проведение ремонтных работ по замене оконных блоков в муниципальных 
общеобразовательных организациях</t>
  </si>
  <si>
    <t>Прочие субсидии бюджетам городских округов на обеспечение молоком (молочной продукцией) обучающихся по программам начального общего образования в муниципальных общеобразовательных организациях</t>
  </si>
  <si>
    <t>288 202 29999 04 0000 150</t>
  </si>
  <si>
    <t>Прочие субсидии бюджетам городских округов на привлечение детей из малообеспеченных, неблагополучных семей, а также семей, оказавшихся в трудной жизненной ситуации, в расположенные на территории Челябинской области муниципальные дошкольные образовательные организации через предоставление компенсации части родительской платы</t>
  </si>
  <si>
    <t>Прочие субсидии бюджетам городских округов на организацию и проведение мероприятий с детьми и молодежью</t>
  </si>
  <si>
    <t>Прочие субсидии бюджетам городских округов на обеспечение требований к антитеррористической защищенности объектов и территорий, прилегающих к зданиям муниципальных общеобразовательных организаций</t>
  </si>
  <si>
    <t>000 2 02 30000 00 0000 150</t>
  </si>
  <si>
    <t>Субвенции бюджетам бюджетной системы Российской Федерации</t>
  </si>
  <si>
    <t>285 2 02 30013 04 0000 150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</si>
  <si>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</si>
  <si>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285 2 02 30022 04 0000 150</t>
  </si>
  <si>
    <t>Субвенции бюджетам городских округов на предоставление гражданам субсидий на оплату жилого помещения и коммунальных услуг</t>
  </si>
  <si>
    <t>283 2 02 30024 04 0000 150</t>
  </si>
  <si>
    <t>Субвенции бюджетам городских округов на выполнение передаваемых полномочий субъектов Российской Федерации на организацию работы комиссий по делам  несовершеннолетних и защите их прав</t>
  </si>
  <si>
    <t>Субвенции бюджетам городских округов на выполнение передаваемых полномочий субъектов Российской Федерации на комплектование, учет, использование и хранение архивных документов, отнесенных к государственной собственности ЧО</t>
  </si>
  <si>
    <t>Субвенции бюджетам городских округов на выполнение передаваемых полномочий субъектов Российской Федерации на создание административных комиссий и определение перечня должностных лиц, уполномоченных составлять протоколы об административных правонарушениях</t>
  </si>
  <si>
    <t>Субвенции бюджетам городских округов на выполнение передаваемых полномочий субъектов Российской Федерации на реализацию переданных государственных полномочий в области охраны труда</t>
  </si>
  <si>
    <t>Субвенции бюджетам городских округов на выполнение передаваемых полномочий субъектов Российской Федерации по организации мероприятий при осуществлении деятельности по обращению с животными без владельцев</t>
  </si>
  <si>
    <t>285 2 02 30024 04 0000 150</t>
  </si>
  <si>
    <t>Субвенции бюджетам городских округов на выполнение передаваемых полномочий субъектов Российской Федерации на выплату областного единовременного пособия при рождении ребенка</t>
  </si>
  <si>
    <t>Субвенции бюджетам городских округов на реализацию переданных государственных полномочий по приему, регистрации заявлений и документов, необходимых для предоставления дополнительных мер социальной поддержки отдельным категориям граждан в связи с проведением специальной военной операции на территориях Донецкой Народной Республики, Луганской Народной Республики и Украины, и формированию реестров для зачисления денежных средств на счета физических лиц, открытых в кредитных организациях</t>
  </si>
  <si>
    <t>Субвенции бюджетам городских округов на реализацию переданных государственных полномочий по назначению ежегодной денежной выплаты на приобретение одежды для посещения учебных занятий, а также спортивной формы для ребенка, обучающегося в общеобразовательной организации по очной форме обучения</t>
  </si>
  <si>
    <t>Субвенции бюджетам городских округов на выполнение передаваемых полномочий субъектов Российской Федерации на осуществление мер социальной поддержки граждан, работающих и проживающих в сельских населенных пунктах и рабочих поселках ЧО</t>
  </si>
  <si>
    <t>Закон ЧО</t>
  </si>
  <si>
    <t>Субвенции бюджетам городских округов на выполнение передаваемых полномочий субъектов Российской Федерации на организацию и осуществление деятельности по опеке и попечительству</t>
  </si>
  <si>
    <t>Субвенции бюджетам городских округов на выполнение передаваемых полномочий субъектов Российской Федерации на выплату  пособия на ребенка</t>
  </si>
  <si>
    <t>Субвенции бюджетам городских округов на выполнение передаваемых полномочий субъектов Российской Федерации на возмещение стоимости услуг по погребению и выплата социального пособия на погребение</t>
  </si>
  <si>
    <t>Субвенции бюджетам городских округов на выполнение передаваемых полномочий субъектов Российской Федерации на предоставление адресной  субсидии гражданам в связи с ростом платы за  коммунальные услуги</t>
  </si>
  <si>
    <t>Субвенции бюджетам городских округов на выполнение передаваемых полномочий субъектов Российской Федерации на ежемесячные денежные выплаты и возмещение расходов, связанных с проездом к местам захоронения</t>
  </si>
  <si>
    <t>Субвенции бюджетам городских округов на выполнение передаваемых полномочий субъектов Российской Федерации на ежемесячную денежную выплату на оплату жилья и коммунальных услуг многодетной семье</t>
  </si>
  <si>
    <t>Субвенции бюджетам городских округов на выполнение передаваемых полномочий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</si>
  <si>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Субвенции бюджетам городских округов на выполнение передаваемых полномочий субъектов Российской Федерации на обеспечение мер социальной поддержки ветеранов труда и тружеников тыла</t>
  </si>
  <si>
    <t>Субвенции бюджетам городских округов на выполнение передаваемых полномочий субъектов Российской Федерации на обеспечение мер социальной поддержки граждан, имеющих звание "Ветеран труда ЧО"</t>
  </si>
  <si>
    <t>Субвенции бюджетам городских округов на выполнение передаваемых полномочий субъектов Российской Федерации на обеспечение дополнительных мер социальной поддержки отдельных категорий граждан (компенсация расходов на оплату жилых помещений и коммунальных услуг)</t>
  </si>
  <si>
    <t>Субвенции бюджетам городских округов на выполнение передаваемых полномочий субъектов Российской Федерации на обеспечение дополнительных  мер социальной поддержки отдельных категорий граждан (компенсационные выплаты за пользование услугами связи)</t>
  </si>
  <si>
    <t>Субвенции бюджетам городских округов на выполнение передаваемых полномочий субъектов Российской Федерации  по социальной поддержке детей-сирот и детей, оставшихся без попечения родителей, переданных под опеку (попечительство) и на воспитание в приемные семьи, а также лиц из их числа и приемных семей</t>
  </si>
  <si>
    <t>Субвенции бюджетам городских округов на выполнение передаваемых полномочий субъектов Российской Федерации реализация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(возмещение расходов на приобретение такого оборудования) и оплату работ по его установке и формированию электронных реестров для зачисления денежных средств на счета физических лиц в кредитных организациях</t>
  </si>
  <si>
    <t>Субвенции бюджетам городских округов на выполнение передаваемых полномочий субъектов Российской Федерации на реализация переданных государственных полномочий по приему, регистрации заявлений и документов, необходимых для предоставления областного материнского (семейного) капитала, принятию решения о предоставлении (об отказе в предоставлении) семьям, имеющим детей, областного материнского (семейного) капитала,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t>
  </si>
  <si>
    <t>Распределение субвенций местным бюджетам на реализацию переданных государственных полномочий на реализацию переданных государственных полномочий по назначению малоимущим семьям, малоимущим одиноко проживающим гражданам государственной социальной помощи, в том числе на основании социального контракта</t>
  </si>
  <si>
    <t>288 2 02 30024 04 0000 150</t>
  </si>
  <si>
    <t>Субвенции бюджетам городских округов на реализацию переданных государственных полномочий по компенсации расходов родителей (законных представителей) на организацию обучения лиц, являвшихся детьми-инвалидами, достигнувшими совершеннолетия и имеющих статус инвалида, обучающихся по основным общеобразовательным программам, в том числе по адаптированным образовательным программам общего образования, в форме семейного образования и самообразования</t>
  </si>
  <si>
    <t>Субвенции бюджетам городских округов на выполнение передаваемых полномочий субъектов Российской Федерации на  организацию предоставления психолого-педагогической, медицинской и социальной помощи обучающимся, испытывающим трудности в освоении основных общеобразовательных программ, своем развитии и социальной адаптации</t>
  </si>
  <si>
    <t>Субвенции бюджетам городских округов на выполнение передаваемых полномочий субъектов Российской Федерации на обеспечение бесплатным двухразовым горячим питанием обучающихся в муниципальных образовательных организациях, расположенных на территории Челябинской области, по образовательным программам основного общего, среднего общего образования, один из родителей которых призван на военную службу по мобилизации в ВС РФ или является иным участником специальной военной операции на территориях Донецкой Народной Республики, Луганской Народной Республики, Запорожской области, Херсонской области и Украины</t>
  </si>
  <si>
    <r>
      <t>Субвенции бюджетам городских округов на выполнение передаваемых полномочий субъектов Российской Федерации на обеспечение госгарантий реализации прав на получение общедоступного и бесплатного дошкольного, начального общего, основного общего, среднего общего образования в МОО для обучающихся с ограниченными возможностями здоровья, обеспечение дополнительного образования детей в МОО для обучающихся</t>
    </r>
    <r>
      <rPr>
        <u/>
        <sz val="12"/>
        <rFont val="Times New Roman"/>
        <family val="1"/>
        <charset val="204"/>
      </rPr>
      <t xml:space="preserve"> с ограниченными возможностями здоровья</t>
    </r>
    <r>
      <rPr>
        <sz val="12"/>
        <rFont val="Times New Roman"/>
        <family val="1"/>
        <charset val="204"/>
      </rPr>
      <t>)</t>
    </r>
  </si>
  <si>
    <r>
      <t xml:space="preserve">Субвенции бюджетам городских округов на выполнение передаваемых полномочий субъектов Российской Федерации на обеспечение госгарантий реализации прав на получение общедоступного и бесплатного дошкольного, начального общего, основного общего, среднего общего образования в МОО, обеспечение </t>
    </r>
    <r>
      <rPr>
        <u/>
        <sz val="12"/>
        <rFont val="Times New Roman"/>
        <family val="1"/>
        <charset val="204"/>
      </rPr>
      <t>дополнительного образования</t>
    </r>
    <r>
      <rPr>
        <sz val="12"/>
        <rFont val="Times New Roman"/>
        <family val="1"/>
        <charset val="204"/>
      </rPr>
      <t xml:space="preserve"> детей в МОО</t>
    </r>
  </si>
  <si>
    <r>
      <t xml:space="preserve">Субвенции бюджетам городских округов на выполнение передаваемых полномочий субъектов Российской Федерации на обеспечение госгарантий реализации прав на получение общедоступного и бесплатного </t>
    </r>
    <r>
      <rPr>
        <u/>
        <sz val="12"/>
        <rFont val="Times New Roman"/>
        <family val="1"/>
        <charset val="204"/>
      </rPr>
      <t>дошкольного</t>
    </r>
    <r>
      <rPr>
        <sz val="12"/>
        <rFont val="Times New Roman"/>
        <family val="1"/>
        <charset val="204"/>
      </rPr>
      <t xml:space="preserve"> образования в МДОО</t>
    </r>
  </si>
  <si>
    <t>Субвенции бюджетам городских округов на выполнение передаваемых полномочий субъектов Российской Федерации на компенсацию расходов родителей (законных представителей) на организацию обучения детей-инвалидов по основным общеобразовательным программам, в том числе по адаптированным образовательным программам общего образования, в форме семейного образования и самообразования</t>
  </si>
  <si>
    <t>285 2 02 30027 04 0000 150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</si>
  <si>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</si>
  <si>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288 2 02 30029 04 0000 150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</si>
  <si>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</si>
  <si>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283 2 02 35082 04 0000 150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</si>
  <si>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</si>
  <si>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283 2 02 35120 04 0000 150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</si>
  <si>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</si>
  <si>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285 2 02 35220 04 0000 150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</si>
  <si>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</si>
  <si>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285 2 02 35250 04 0000 150</t>
  </si>
  <si>
    <t>Субвенции бюджетам городских округов на оплату жилищно-коммунальных услуг отдельным категориям граждан</t>
  </si>
  <si>
    <t xml:space="preserve">285 2 02 35462 04 0000 150 </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</si>
  <si>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</si>
  <si>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283 2 02 35930 04 0000 150</t>
  </si>
  <si>
    <t>Субвенции бюджетам городских округов  на государственную регистрацию актов гражданского состояния</t>
  </si>
  <si>
    <t>283 2 02 39999 04 0000 150</t>
  </si>
  <si>
    <t>Прочие субвенции бюджетам городских округов на организацию тушения ландшафтных (природных) пожаров (за исключением тушения лесных пожаров и других ландшафтных (природных) пожаров на землях лесного фонда, землях обороны и безопасности, землях особо охраняемых природных территорий, осуществляемого в соответствии с частью 5 статьи 51 Лесного кодекса Российской Федерации) силами и средствами Челябинской областной подсистемы единой государственной системы предупреждения и ликвидации чрезвычайных ситуаций в соответствии с полномочиями, установленными Федеральным законом «О защите населения и территорий от чрезвычайных ситуаций природного и техногенного характера»</t>
  </si>
  <si>
    <t>Прочие субвенции бюджетам городских округов по установлению необходимости проведения капитального ремонта общего имущества в многоквартирном доме</t>
  </si>
  <si>
    <t>000 2 02 40000 00 0000 150</t>
  </si>
  <si>
    <t>Иные межбюджетные трансферты</t>
  </si>
  <si>
    <t>288 2 02 45050 04 0000 150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</si>
  <si>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</si>
  <si>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288 2 02 45179 04 0000 150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</si>
  <si>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</si>
  <si>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288 2 02 45303 04 0000 150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</si>
  <si>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</si>
  <si>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283 2 02 49999 04 0000 150</t>
  </si>
  <si>
    <t>Прочие межбюджетные трансферты, передаваемые бюджетам городских округов на оказание поддержки садоводческим некоммерческим товариществам</t>
  </si>
  <si>
    <t>287 2 02 49999 04 0000 150</t>
  </si>
  <si>
    <t>Прочие межбюджетные трансферты</t>
  </si>
  <si>
    <t>288 2 02 49999 04 0000 150</t>
  </si>
  <si>
    <t>000 2 04 00000 00 0000 000</t>
  </si>
  <si>
    <t>Безвозмездные поступления от негосударственных организаций</t>
  </si>
  <si>
    <t>283 2 04 04020 04 0000 150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</si>
  <si>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</si>
  <si>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Письмо АМГО ЧО от 26.05.2026г. № 240/8</t>
  </si>
  <si>
    <t>288 2 04 04020 04 0000 150</t>
  </si>
  <si>
    <t>Письмо Управления Образования АМГО ЧО от 31.03.2026 г. №1132/10</t>
  </si>
  <si>
    <t>000 2 07 00000 00 0000 000</t>
  </si>
  <si>
    <t>Прочие безвозмездные поступления</t>
  </si>
  <si>
    <t>288 2 07 04020 04 0000 150</t>
  </si>
  <si>
    <t>Поступления от денежных пожертвований, предоставляемых физическими лицами получателям средств бюджетов городских округов</t>
  </si>
  <si>
    <t>Письмо Управления  Образования АМГО ЧО от 14.04.2026г. №1355/10; 29.05.2026г.№1968/10, от 11.06.2026г. № 2134/10</t>
  </si>
  <si>
    <t>289 2 07 04020 04 0000 150</t>
  </si>
  <si>
    <t>Письмо Управления Культуры АМГО ЧО от 06.05.2026 г. № 00423/11</t>
  </si>
  <si>
    <t>000 2 00 00000 00 0000 000</t>
  </si>
  <si>
    <t>БЕЗВОЗМЕЗДНЫЕ ПОСТУПЛЕНИЯ</t>
  </si>
  <si>
    <t>ВСЕГО ДОХОДОВ</t>
  </si>
  <si>
    <t>Прочие межбюджетные трансферты, передаваемые бюджетам городских округов  на создание и развитие молодежных пространств</t>
  </si>
</sst>
</file>

<file path=xl/styles.xml><?xml version="1.0" encoding="utf-8"?>
<styleSheet xmlns="http://schemas.openxmlformats.org/spreadsheetml/2006/main">
  <numFmts count="3">
    <numFmt numFmtId="164" formatCode="0.0"/>
    <numFmt numFmtId="165" formatCode="#,##0.0"/>
    <numFmt numFmtId="166" formatCode="_-* #,##0.00_р_._-;\-* #,##0.00_р_._-;_-* &quot;-&quot;??_р_._-;_-@_-"/>
  </numFmts>
  <fonts count="14">
    <font>
      <sz val="11"/>
      <color theme="1"/>
      <name val="Calibri"/>
      <family val="2"/>
      <charset val="204"/>
      <scheme val="minor"/>
    </font>
    <font>
      <sz val="10"/>
      <name val="Arial"/>
      <family val="2"/>
      <charset val="204"/>
    </font>
    <font>
      <sz val="12"/>
      <name val="Times New Roman"/>
      <family val="1"/>
      <charset val="204"/>
    </font>
    <font>
      <sz val="9"/>
      <name val="Times New Roman"/>
      <family val="1"/>
      <charset val="204"/>
    </font>
    <font>
      <sz val="12"/>
      <color theme="1"/>
      <name val="Times New Roman"/>
      <family val="1"/>
      <charset val="204"/>
    </font>
    <font>
      <sz val="10"/>
      <name val="Arial Cyr"/>
      <charset val="204"/>
    </font>
    <font>
      <b/>
      <sz val="12"/>
      <name val="Times New Roman"/>
      <family val="1"/>
      <charset val="204"/>
    </font>
    <font>
      <sz val="10"/>
      <name val="Times New Roman"/>
      <family val="1"/>
      <charset val="204"/>
    </font>
    <font>
      <b/>
      <sz val="9"/>
      <name val="Times New Roman"/>
      <family val="1"/>
      <charset val="204"/>
    </font>
    <font>
      <sz val="11"/>
      <name val="Times New Roman"/>
      <family val="1"/>
      <charset val="204"/>
    </font>
    <font>
      <b/>
      <sz val="11"/>
      <name val="Times New Roman"/>
      <family val="1"/>
      <charset val="204"/>
    </font>
    <font>
      <u/>
      <sz val="12"/>
      <name val="Times New Roman"/>
      <family val="1"/>
      <charset val="204"/>
    </font>
    <font>
      <sz val="10.5"/>
      <name val="Times New Roman"/>
      <family val="1"/>
      <charset val="204"/>
    </font>
    <font>
      <sz val="12"/>
      <color theme="1"/>
      <name val="Times New Roman"/>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0" fontId="1" fillId="0" borderId="0"/>
    <xf numFmtId="0" fontId="5" fillId="0" borderId="0"/>
    <xf numFmtId="0" fontId="5" fillId="0" borderId="0" applyFont="0" applyFill="0" applyBorder="0" applyAlignment="0" applyProtection="0"/>
    <xf numFmtId="0" fontId="1" fillId="0" borderId="0"/>
    <xf numFmtId="0" fontId="5" fillId="0" borderId="0"/>
    <xf numFmtId="0" fontId="1" fillId="0" borderId="0"/>
    <xf numFmtId="9" fontId="5" fillId="0" borderId="0" applyFont="0" applyFill="0" applyBorder="0" applyAlignment="0" applyProtection="0"/>
    <xf numFmtId="166" fontId="5" fillId="0" borderId="0" applyFont="0" applyFill="0" applyBorder="0" applyAlignment="0" applyProtection="0"/>
    <xf numFmtId="0" fontId="5" fillId="0" borderId="0" applyFont="0" applyFill="0" applyBorder="0" applyAlignment="0" applyProtection="0"/>
    <xf numFmtId="166" fontId="13" fillId="0" borderId="0" applyFont="0" applyFill="0" applyBorder="0" applyAlignment="0" applyProtection="0"/>
  </cellStyleXfs>
  <cellXfs count="69">
    <xf numFmtId="0" fontId="0" fillId="0" borderId="0" xfId="0"/>
    <xf numFmtId="0" fontId="2" fillId="2" borderId="0" xfId="1" applyFont="1" applyFill="1" applyAlignment="1">
      <alignment vertical="center" wrapText="1"/>
    </xf>
    <xf numFmtId="0" fontId="3" fillId="2" borderId="0" xfId="1" applyFont="1" applyFill="1" applyAlignment="1">
      <alignment vertical="center" wrapText="1"/>
    </xf>
    <xf numFmtId="0" fontId="4" fillId="0" borderId="0" xfId="0" applyFont="1" applyAlignment="1">
      <alignment horizontal="right"/>
    </xf>
    <xf numFmtId="164" fontId="6" fillId="2" borderId="0" xfId="2" applyNumberFormat="1" applyFont="1" applyFill="1" applyBorder="1" applyAlignment="1">
      <alignment horizontal="center" wrapText="1"/>
    </xf>
    <xf numFmtId="0" fontId="2" fillId="2" borderId="2" xfId="2" applyFont="1" applyFill="1" applyBorder="1" applyAlignment="1">
      <alignment horizontal="center" vertical="center" wrapText="1"/>
    </xf>
    <xf numFmtId="0" fontId="3" fillId="2" borderId="2" xfId="2" applyFont="1" applyFill="1" applyBorder="1" applyAlignment="1">
      <alignment horizontal="center" vertical="center" wrapText="1"/>
    </xf>
    <xf numFmtId="2" fontId="2" fillId="2" borderId="2"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2" xfId="2" applyFont="1" applyFill="1" applyBorder="1" applyAlignment="1">
      <alignment horizontal="justify" vertical="center" wrapText="1"/>
    </xf>
    <xf numFmtId="165" fontId="6" fillId="2" borderId="2" xfId="3" applyNumberFormat="1" applyFont="1" applyFill="1" applyBorder="1" applyAlignment="1">
      <alignment horizontal="center" vertical="center" wrapText="1"/>
    </xf>
    <xf numFmtId="165" fontId="8" fillId="2" borderId="2" xfId="3"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3" fontId="2" fillId="2" borderId="2" xfId="2" applyNumberFormat="1" applyFont="1" applyFill="1" applyBorder="1" applyAlignment="1">
      <alignment horizontal="justify" vertical="center" wrapText="1"/>
    </xf>
    <xf numFmtId="165" fontId="2" fillId="2" borderId="2" xfId="3" applyNumberFormat="1" applyFont="1" applyFill="1" applyBorder="1" applyAlignment="1">
      <alignment horizontal="center" vertical="center" wrapText="1"/>
    </xf>
    <xf numFmtId="165" fontId="3" fillId="2" borderId="2" xfId="3" applyNumberFormat="1" applyFont="1" applyFill="1" applyBorder="1" applyAlignment="1">
      <alignment horizontal="center" vertical="center" wrapText="1"/>
    </xf>
    <xf numFmtId="3" fontId="2" fillId="2" borderId="2" xfId="2" applyNumberFormat="1" applyFont="1" applyFill="1" applyBorder="1" applyAlignment="1">
      <alignment horizontal="center" vertical="center" wrapText="1"/>
    </xf>
    <xf numFmtId="165" fontId="2" fillId="2" borderId="3" xfId="3" applyNumberFormat="1" applyFont="1" applyFill="1" applyBorder="1" applyAlignment="1">
      <alignment horizontal="center" vertical="center" wrapText="1"/>
    </xf>
    <xf numFmtId="0" fontId="9" fillId="2" borderId="0" xfId="2" applyFont="1" applyFill="1" applyAlignment="1">
      <alignment vertical="center" wrapText="1"/>
    </xf>
    <xf numFmtId="0" fontId="2" fillId="2" borderId="2" xfId="2" applyFont="1" applyFill="1" applyBorder="1" applyAlignment="1">
      <alignment horizontal="justify" vertical="center" wrapText="1"/>
    </xf>
    <xf numFmtId="0" fontId="2" fillId="2" borderId="2" xfId="2" applyNumberFormat="1" applyFont="1" applyFill="1" applyBorder="1" applyAlignment="1">
      <alignment horizontal="justify" vertical="center"/>
    </xf>
    <xf numFmtId="0" fontId="10" fillId="2" borderId="0" xfId="2" applyFont="1" applyFill="1" applyAlignment="1">
      <alignment vertical="center" wrapText="1"/>
    </xf>
    <xf numFmtId="3" fontId="2" fillId="2" borderId="2" xfId="2" applyNumberFormat="1" applyFont="1" applyFill="1" applyBorder="1" applyAlignment="1">
      <alignment horizontal="justify" vertical="center"/>
    </xf>
    <xf numFmtId="3" fontId="6"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justify" vertical="center" wrapText="1"/>
    </xf>
    <xf numFmtId="0" fontId="2" fillId="2" borderId="2" xfId="1" applyFont="1" applyFill="1" applyBorder="1" applyAlignment="1">
      <alignment horizontal="justify" vertical="center" wrapText="1"/>
    </xf>
    <xf numFmtId="0" fontId="6" fillId="2" borderId="2" xfId="1" applyFont="1" applyFill="1" applyBorder="1" applyAlignment="1">
      <alignment horizontal="justify" vertical="center" wrapText="1"/>
    </xf>
    <xf numFmtId="165" fontId="3" fillId="0" borderId="2" xfId="3" applyNumberFormat="1" applyFont="1" applyFill="1" applyBorder="1" applyAlignment="1">
      <alignment horizontal="center" vertical="center" wrapText="1"/>
    </xf>
    <xf numFmtId="0" fontId="6" fillId="2" borderId="2" xfId="2" quotePrefix="1" applyFont="1" applyFill="1" applyBorder="1" applyAlignment="1">
      <alignment horizontal="justify" vertical="center" wrapText="1"/>
    </xf>
    <xf numFmtId="49" fontId="6" fillId="2" borderId="4" xfId="4" applyNumberFormat="1" applyFont="1" applyFill="1" applyBorder="1" applyAlignment="1">
      <alignment horizontal="center" vertical="center" wrapText="1"/>
    </xf>
    <xf numFmtId="49" fontId="6" fillId="2" borderId="5" xfId="4" applyNumberFormat="1" applyFont="1" applyFill="1" applyBorder="1" applyAlignment="1">
      <alignment horizontal="center" vertical="center" wrapText="1"/>
    </xf>
    <xf numFmtId="49" fontId="2" fillId="2" borderId="2" xfId="4" applyNumberFormat="1" applyFont="1" applyFill="1" applyBorder="1" applyAlignment="1">
      <alignment horizontal="center" vertical="center" wrapText="1"/>
    </xf>
    <xf numFmtId="0" fontId="2" fillId="2" borderId="2" xfId="4" applyNumberFormat="1" applyFont="1" applyFill="1" applyBorder="1" applyAlignment="1">
      <alignment horizontal="justify" vertical="center" wrapText="1"/>
    </xf>
    <xf numFmtId="0" fontId="2" fillId="2" borderId="2" xfId="2" applyNumberFormat="1" applyFont="1" applyFill="1" applyBorder="1" applyAlignment="1">
      <alignment horizontal="justify" vertical="center" wrapText="1"/>
    </xf>
    <xf numFmtId="165" fontId="2" fillId="0" borderId="2" xfId="3" applyNumberFormat="1" applyFont="1" applyFill="1" applyBorder="1" applyAlignment="1">
      <alignment horizontal="center" vertical="center" wrapText="1"/>
    </xf>
    <xf numFmtId="165" fontId="6" fillId="2" borderId="2" xfId="2" applyNumberFormat="1" applyFont="1" applyFill="1" applyBorder="1" applyAlignment="1">
      <alignment horizontal="center" vertical="center" wrapText="1"/>
    </xf>
    <xf numFmtId="165" fontId="8" fillId="2" borderId="2" xfId="2" applyNumberFormat="1" applyFont="1" applyFill="1" applyBorder="1" applyAlignment="1">
      <alignment horizontal="center" vertical="center" wrapText="1"/>
    </xf>
    <xf numFmtId="165" fontId="2" fillId="2" borderId="2" xfId="2" applyNumberFormat="1" applyFont="1" applyFill="1" applyBorder="1" applyAlignment="1">
      <alignment horizontal="center" vertical="center" wrapText="1"/>
    </xf>
    <xf numFmtId="165" fontId="3" fillId="2" borderId="2" xfId="2" applyNumberFormat="1" applyFont="1" applyFill="1" applyBorder="1" applyAlignment="1">
      <alignment horizontal="center" vertical="center" wrapText="1"/>
    </xf>
    <xf numFmtId="49" fontId="2" fillId="2" borderId="3" xfId="1" applyNumberFormat="1" applyFont="1" applyFill="1" applyBorder="1" applyAlignment="1">
      <alignment horizontal="center" vertical="center" wrapText="1"/>
    </xf>
    <xf numFmtId="0" fontId="4" fillId="2" borderId="2" xfId="0" applyFont="1" applyFill="1" applyBorder="1" applyAlignment="1">
      <alignment horizontal="justify" vertical="center" wrapText="1"/>
    </xf>
    <xf numFmtId="49" fontId="2" fillId="2" borderId="2" xfId="1" applyNumberFormat="1" applyFont="1" applyFill="1" applyBorder="1" applyAlignment="1">
      <alignment horizontal="center" vertical="center" wrapText="1"/>
    </xf>
    <xf numFmtId="0" fontId="2" fillId="2" borderId="4" xfId="2" applyFont="1" applyFill="1" applyBorder="1" applyAlignment="1">
      <alignment horizontal="center" vertical="center" wrapText="1"/>
    </xf>
    <xf numFmtId="49" fontId="6" fillId="2" borderId="6" xfId="4" applyNumberFormat="1" applyFont="1" applyFill="1" applyBorder="1" applyAlignment="1">
      <alignment horizontal="justify" vertical="center" wrapText="1"/>
    </xf>
    <xf numFmtId="165" fontId="2" fillId="2" borderId="7" xfId="3" applyNumberFormat="1" applyFont="1" applyFill="1" applyBorder="1" applyAlignment="1">
      <alignment horizontal="center" vertical="center" wrapText="1"/>
    </xf>
    <xf numFmtId="165" fontId="3" fillId="2" borderId="7" xfId="3" applyNumberFormat="1" applyFont="1" applyFill="1" applyBorder="1" applyAlignment="1">
      <alignment horizontal="center" vertical="center" wrapText="1"/>
    </xf>
    <xf numFmtId="0" fontId="2" fillId="2" borderId="2" xfId="2" applyFont="1" applyFill="1" applyBorder="1" applyAlignment="1">
      <alignment horizontal="center" vertical="center"/>
    </xf>
    <xf numFmtId="49" fontId="2" fillId="2" borderId="2" xfId="2" applyNumberFormat="1" applyFont="1" applyFill="1" applyBorder="1" applyAlignment="1" applyProtection="1">
      <alignment horizontal="center" vertical="center" wrapText="1"/>
    </xf>
    <xf numFmtId="0" fontId="4" fillId="2" borderId="2" xfId="2" applyFont="1" applyFill="1" applyBorder="1" applyAlignment="1">
      <alignment horizontal="justify" vertical="center" wrapText="1"/>
    </xf>
    <xf numFmtId="49" fontId="4" fillId="2" borderId="2" xfId="2" applyNumberFormat="1" applyFont="1" applyFill="1" applyBorder="1" applyAlignment="1" applyProtection="1">
      <alignment horizontal="justify" vertical="center" wrapText="1"/>
    </xf>
    <xf numFmtId="0" fontId="4" fillId="2" borderId="7" xfId="2" applyFont="1" applyFill="1" applyBorder="1" applyAlignment="1">
      <alignment horizontal="justify" vertical="center" wrapText="1"/>
    </xf>
    <xf numFmtId="0" fontId="2" fillId="2" borderId="7" xfId="2" applyFont="1" applyFill="1" applyBorder="1" applyAlignment="1">
      <alignment horizontal="justify" vertical="center" wrapText="1"/>
    </xf>
    <xf numFmtId="0" fontId="2" fillId="0" borderId="2" xfId="2" applyFont="1" applyFill="1" applyBorder="1" applyAlignment="1">
      <alignment horizontal="center" vertical="center" wrapText="1"/>
    </xf>
    <xf numFmtId="0" fontId="2" fillId="0" borderId="2" xfId="2" applyFont="1" applyFill="1" applyBorder="1" applyAlignment="1">
      <alignment horizontal="justify" vertical="center" wrapText="1"/>
    </xf>
    <xf numFmtId="0" fontId="0" fillId="0" borderId="0" xfId="0" applyFill="1"/>
    <xf numFmtId="0" fontId="4" fillId="2" borderId="2" xfId="2" applyNumberFormat="1" applyFont="1" applyFill="1" applyBorder="1" applyAlignment="1">
      <alignment horizontal="justify" vertical="center" wrapText="1"/>
    </xf>
    <xf numFmtId="0" fontId="4" fillId="2" borderId="2" xfId="2" applyFont="1" applyFill="1" applyBorder="1" applyAlignment="1">
      <alignment horizontal="center" vertical="center"/>
    </xf>
    <xf numFmtId="3" fontId="2" fillId="0" borderId="2" xfId="2" applyNumberFormat="1" applyFont="1" applyFill="1" applyBorder="1" applyAlignment="1">
      <alignment horizontal="center" vertical="center" wrapText="1"/>
    </xf>
    <xf numFmtId="0" fontId="3" fillId="2" borderId="0" xfId="2" applyFont="1" applyFill="1" applyAlignment="1">
      <alignment horizontal="center" vertical="center" wrapText="1"/>
    </xf>
    <xf numFmtId="49" fontId="6" fillId="2" borderId="2" xfId="4" applyNumberFormat="1" applyFont="1" applyFill="1" applyBorder="1" applyAlignment="1">
      <alignment horizontal="left" vertical="center" wrapText="1"/>
    </xf>
    <xf numFmtId="0" fontId="2" fillId="2" borderId="0" xfId="2" applyFont="1" applyFill="1" applyAlignment="1">
      <alignment horizontal="center" vertical="center" wrapText="1"/>
    </xf>
    <xf numFmtId="0" fontId="12" fillId="2" borderId="0" xfId="2" applyFont="1" applyFill="1" applyAlignment="1">
      <alignment horizontal="justify" vertical="center" wrapText="1"/>
    </xf>
    <xf numFmtId="0" fontId="3" fillId="2" borderId="0" xfId="2" applyFont="1" applyFill="1" applyAlignment="1">
      <alignment vertical="center" wrapText="1"/>
    </xf>
    <xf numFmtId="0" fontId="4" fillId="0" borderId="0" xfId="0" applyFont="1" applyAlignment="1">
      <alignment horizontal="right"/>
    </xf>
    <xf numFmtId="0" fontId="2" fillId="2" borderId="0" xfId="2" applyFont="1" applyFill="1" applyAlignment="1">
      <alignment horizontal="right" vertical="center" wrapText="1"/>
    </xf>
    <xf numFmtId="164" fontId="6" fillId="2" borderId="0" xfId="2" applyNumberFormat="1" applyFont="1" applyFill="1" applyBorder="1" applyAlignment="1">
      <alignment horizontal="center" wrapText="1"/>
    </xf>
    <xf numFmtId="164" fontId="7" fillId="2" borderId="1" xfId="2" applyNumberFormat="1" applyFont="1" applyFill="1" applyBorder="1" applyAlignment="1">
      <alignment horizontal="right" vertical="center" wrapText="1"/>
    </xf>
    <xf numFmtId="49" fontId="6" fillId="2" borderId="4" xfId="4" applyNumberFormat="1" applyFont="1" applyFill="1" applyBorder="1" applyAlignment="1">
      <alignment horizontal="left" vertical="center" wrapText="1"/>
    </xf>
    <xf numFmtId="49" fontId="6" fillId="2" borderId="5" xfId="4" applyNumberFormat="1" applyFont="1" applyFill="1" applyBorder="1" applyAlignment="1">
      <alignment horizontal="left" vertical="center" wrapText="1"/>
    </xf>
  </cellXfs>
  <cellStyles count="11">
    <cellStyle name="Обычный" xfId="0" builtinId="0"/>
    <cellStyle name="Обычный 2" xfId="5"/>
    <cellStyle name="Обычный 2 2" xfId="2"/>
    <cellStyle name="Обычный 2 3" xfId="1"/>
    <cellStyle name="Обычный 3" xfId="6"/>
    <cellStyle name="Обычный_Лист2" xfId="4"/>
    <cellStyle name="Процентный 2" xfId="7"/>
    <cellStyle name="Финансовый 2" xfId="8"/>
    <cellStyle name="Финансовый 2 2 2" xfId="3"/>
    <cellStyle name="Финансовый 2 5" xfId="9"/>
    <cellStyle name="Финансовый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consultantplus://offline/ref=D42EAC7BD398020209D35F6AF6672FBA6F13F77B84F225875A8095FA102A9B2D8E358CD609751112B9E7A4869E64DFF883BAA8D38BAB06D8YDV9M" TargetMode="External"/><Relationship Id="rId2" Type="http://schemas.openxmlformats.org/officeDocument/2006/relationships/hyperlink" Target="consultantplus://offline/ref=D42EAC7BD398020209D35F6AF6672FBA6F13F77B84F225875A8095FA102A9B2D8E358CD609751112B9E7A4869E64DFF883BAA8D38BAB06D8YDV9M" TargetMode="External"/><Relationship Id="rId1" Type="http://schemas.openxmlformats.org/officeDocument/2006/relationships/hyperlink" Target="consultantplus://offline/ref=A5C545EE8C1C93B0B058E1FFE19DF454C219EB0B98198F2DC0D7B691EFFF64CC26DC8ECE4D9F7B181B1727911B979A94C0CB426D4AE9j9HFG" TargetMode="External"/><Relationship Id="rId5" Type="http://schemas.openxmlformats.org/officeDocument/2006/relationships/printerSettings" Target="../printerSettings/printerSettings1.bin"/><Relationship Id="rId4" Type="http://schemas.openxmlformats.org/officeDocument/2006/relationships/hyperlink" Target="consultantplus://offline/ref=64FC3C9F96C0230A0CECA4E56C028B5E86A06F799E50F1FABBE4A6CFAC6E9A2AB2A69A82FE33DE9CACC0441FC29EF02FFBFA7ABCF960A970JDh7G"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L233"/>
  <sheetViews>
    <sheetView tabSelected="1" topLeftCell="A58" zoomScaleNormal="100" workbookViewId="0">
      <selection activeCell="I239" sqref="I239"/>
    </sheetView>
  </sheetViews>
  <sheetFormatPr defaultRowHeight="15.75"/>
  <cols>
    <col min="1" max="1" width="29.28515625" style="60" customWidth="1"/>
    <col min="2" max="2" width="75.42578125" style="61" customWidth="1"/>
    <col min="3" max="3" width="13.42578125" style="18" customWidth="1"/>
    <col min="4" max="4" width="14.140625" style="18" customWidth="1"/>
    <col min="5" max="5" width="12.42578125" style="18" customWidth="1"/>
    <col min="6" max="6" width="16.140625" style="62" customWidth="1"/>
    <col min="7" max="7" width="12.7109375" customWidth="1"/>
    <col min="8" max="8" width="12.5703125" customWidth="1"/>
    <col min="9" max="9" width="10.42578125" customWidth="1"/>
    <col min="10" max="10" width="13.140625" bestFit="1" customWidth="1"/>
    <col min="11" max="11" width="13.85546875" customWidth="1"/>
    <col min="12" max="12" width="11.140625" customWidth="1"/>
    <col min="257" max="257" width="33.85546875" customWidth="1"/>
    <col min="258" max="258" width="113.5703125" customWidth="1"/>
    <col min="259" max="260" width="15.5703125" customWidth="1"/>
    <col min="261" max="261" width="14" customWidth="1"/>
    <col min="262" max="262" width="16.140625" customWidth="1"/>
    <col min="263" max="264" width="14" customWidth="1"/>
    <col min="265" max="265" width="14.28515625" customWidth="1"/>
    <col min="266" max="268" width="13.85546875" customWidth="1"/>
    <col min="513" max="513" width="33.85546875" customWidth="1"/>
    <col min="514" max="514" width="113.5703125" customWidth="1"/>
    <col min="515" max="516" width="15.5703125" customWidth="1"/>
    <col min="517" max="517" width="14" customWidth="1"/>
    <col min="518" max="518" width="16.140625" customWidth="1"/>
    <col min="519" max="520" width="14" customWidth="1"/>
    <col min="521" max="521" width="14.28515625" customWidth="1"/>
    <col min="522" max="524" width="13.85546875" customWidth="1"/>
    <col min="769" max="769" width="33.85546875" customWidth="1"/>
    <col min="770" max="770" width="113.5703125" customWidth="1"/>
    <col min="771" max="772" width="15.5703125" customWidth="1"/>
    <col min="773" max="773" width="14" customWidth="1"/>
    <col min="774" max="774" width="16.140625" customWidth="1"/>
    <col min="775" max="776" width="14" customWidth="1"/>
    <col min="777" max="777" width="14.28515625" customWidth="1"/>
    <col min="778" max="780" width="13.85546875" customWidth="1"/>
    <col min="1025" max="1025" width="33.85546875" customWidth="1"/>
    <col min="1026" max="1026" width="113.5703125" customWidth="1"/>
    <col min="1027" max="1028" width="15.5703125" customWidth="1"/>
    <col min="1029" max="1029" width="14" customWidth="1"/>
    <col min="1030" max="1030" width="16.140625" customWidth="1"/>
    <col min="1031" max="1032" width="14" customWidth="1"/>
    <col min="1033" max="1033" width="14.28515625" customWidth="1"/>
    <col min="1034" max="1036" width="13.85546875" customWidth="1"/>
    <col min="1281" max="1281" width="33.85546875" customWidth="1"/>
    <col min="1282" max="1282" width="113.5703125" customWidth="1"/>
    <col min="1283" max="1284" width="15.5703125" customWidth="1"/>
    <col min="1285" max="1285" width="14" customWidth="1"/>
    <col min="1286" max="1286" width="16.140625" customWidth="1"/>
    <col min="1287" max="1288" width="14" customWidth="1"/>
    <col min="1289" max="1289" width="14.28515625" customWidth="1"/>
    <col min="1290" max="1292" width="13.85546875" customWidth="1"/>
    <col min="1537" max="1537" width="33.85546875" customWidth="1"/>
    <col min="1538" max="1538" width="113.5703125" customWidth="1"/>
    <col min="1539" max="1540" width="15.5703125" customWidth="1"/>
    <col min="1541" max="1541" width="14" customWidth="1"/>
    <col min="1542" max="1542" width="16.140625" customWidth="1"/>
    <col min="1543" max="1544" width="14" customWidth="1"/>
    <col min="1545" max="1545" width="14.28515625" customWidth="1"/>
    <col min="1546" max="1548" width="13.85546875" customWidth="1"/>
    <col min="1793" max="1793" width="33.85546875" customWidth="1"/>
    <col min="1794" max="1794" width="113.5703125" customWidth="1"/>
    <col min="1795" max="1796" width="15.5703125" customWidth="1"/>
    <col min="1797" max="1797" width="14" customWidth="1"/>
    <col min="1798" max="1798" width="16.140625" customWidth="1"/>
    <col min="1799" max="1800" width="14" customWidth="1"/>
    <col min="1801" max="1801" width="14.28515625" customWidth="1"/>
    <col min="1802" max="1804" width="13.85546875" customWidth="1"/>
    <col min="2049" max="2049" width="33.85546875" customWidth="1"/>
    <col min="2050" max="2050" width="113.5703125" customWidth="1"/>
    <col min="2051" max="2052" width="15.5703125" customWidth="1"/>
    <col min="2053" max="2053" width="14" customWidth="1"/>
    <col min="2054" max="2054" width="16.140625" customWidth="1"/>
    <col min="2055" max="2056" width="14" customWidth="1"/>
    <col min="2057" max="2057" width="14.28515625" customWidth="1"/>
    <col min="2058" max="2060" width="13.85546875" customWidth="1"/>
    <col min="2305" max="2305" width="33.85546875" customWidth="1"/>
    <col min="2306" max="2306" width="113.5703125" customWidth="1"/>
    <col min="2307" max="2308" width="15.5703125" customWidth="1"/>
    <col min="2309" max="2309" width="14" customWidth="1"/>
    <col min="2310" max="2310" width="16.140625" customWidth="1"/>
    <col min="2311" max="2312" width="14" customWidth="1"/>
    <col min="2313" max="2313" width="14.28515625" customWidth="1"/>
    <col min="2314" max="2316" width="13.85546875" customWidth="1"/>
    <col min="2561" max="2561" width="33.85546875" customWidth="1"/>
    <col min="2562" max="2562" width="113.5703125" customWidth="1"/>
    <col min="2563" max="2564" width="15.5703125" customWidth="1"/>
    <col min="2565" max="2565" width="14" customWidth="1"/>
    <col min="2566" max="2566" width="16.140625" customWidth="1"/>
    <col min="2567" max="2568" width="14" customWidth="1"/>
    <col min="2569" max="2569" width="14.28515625" customWidth="1"/>
    <col min="2570" max="2572" width="13.85546875" customWidth="1"/>
    <col min="2817" max="2817" width="33.85546875" customWidth="1"/>
    <col min="2818" max="2818" width="113.5703125" customWidth="1"/>
    <col min="2819" max="2820" width="15.5703125" customWidth="1"/>
    <col min="2821" max="2821" width="14" customWidth="1"/>
    <col min="2822" max="2822" width="16.140625" customWidth="1"/>
    <col min="2823" max="2824" width="14" customWidth="1"/>
    <col min="2825" max="2825" width="14.28515625" customWidth="1"/>
    <col min="2826" max="2828" width="13.85546875" customWidth="1"/>
    <col min="3073" max="3073" width="33.85546875" customWidth="1"/>
    <col min="3074" max="3074" width="113.5703125" customWidth="1"/>
    <col min="3075" max="3076" width="15.5703125" customWidth="1"/>
    <col min="3077" max="3077" width="14" customWidth="1"/>
    <col min="3078" max="3078" width="16.140625" customWidth="1"/>
    <col min="3079" max="3080" width="14" customWidth="1"/>
    <col min="3081" max="3081" width="14.28515625" customWidth="1"/>
    <col min="3082" max="3084" width="13.85546875" customWidth="1"/>
    <col min="3329" max="3329" width="33.85546875" customWidth="1"/>
    <col min="3330" max="3330" width="113.5703125" customWidth="1"/>
    <col min="3331" max="3332" width="15.5703125" customWidth="1"/>
    <col min="3333" max="3333" width="14" customWidth="1"/>
    <col min="3334" max="3334" width="16.140625" customWidth="1"/>
    <col min="3335" max="3336" width="14" customWidth="1"/>
    <col min="3337" max="3337" width="14.28515625" customWidth="1"/>
    <col min="3338" max="3340" width="13.85546875" customWidth="1"/>
    <col min="3585" max="3585" width="33.85546875" customWidth="1"/>
    <col min="3586" max="3586" width="113.5703125" customWidth="1"/>
    <col min="3587" max="3588" width="15.5703125" customWidth="1"/>
    <col min="3589" max="3589" width="14" customWidth="1"/>
    <col min="3590" max="3590" width="16.140625" customWidth="1"/>
    <col min="3591" max="3592" width="14" customWidth="1"/>
    <col min="3593" max="3593" width="14.28515625" customWidth="1"/>
    <col min="3594" max="3596" width="13.85546875" customWidth="1"/>
    <col min="3841" max="3841" width="33.85546875" customWidth="1"/>
    <col min="3842" max="3842" width="113.5703125" customWidth="1"/>
    <col min="3843" max="3844" width="15.5703125" customWidth="1"/>
    <col min="3845" max="3845" width="14" customWidth="1"/>
    <col min="3846" max="3846" width="16.140625" customWidth="1"/>
    <col min="3847" max="3848" width="14" customWidth="1"/>
    <col min="3849" max="3849" width="14.28515625" customWidth="1"/>
    <col min="3850" max="3852" width="13.85546875" customWidth="1"/>
    <col min="4097" max="4097" width="33.85546875" customWidth="1"/>
    <col min="4098" max="4098" width="113.5703125" customWidth="1"/>
    <col min="4099" max="4100" width="15.5703125" customWidth="1"/>
    <col min="4101" max="4101" width="14" customWidth="1"/>
    <col min="4102" max="4102" width="16.140625" customWidth="1"/>
    <col min="4103" max="4104" width="14" customWidth="1"/>
    <col min="4105" max="4105" width="14.28515625" customWidth="1"/>
    <col min="4106" max="4108" width="13.85546875" customWidth="1"/>
    <col min="4353" max="4353" width="33.85546875" customWidth="1"/>
    <col min="4354" max="4354" width="113.5703125" customWidth="1"/>
    <col min="4355" max="4356" width="15.5703125" customWidth="1"/>
    <col min="4357" max="4357" width="14" customWidth="1"/>
    <col min="4358" max="4358" width="16.140625" customWidth="1"/>
    <col min="4359" max="4360" width="14" customWidth="1"/>
    <col min="4361" max="4361" width="14.28515625" customWidth="1"/>
    <col min="4362" max="4364" width="13.85546875" customWidth="1"/>
    <col min="4609" max="4609" width="33.85546875" customWidth="1"/>
    <col min="4610" max="4610" width="113.5703125" customWidth="1"/>
    <col min="4611" max="4612" width="15.5703125" customWidth="1"/>
    <col min="4613" max="4613" width="14" customWidth="1"/>
    <col min="4614" max="4614" width="16.140625" customWidth="1"/>
    <col min="4615" max="4616" width="14" customWidth="1"/>
    <col min="4617" max="4617" width="14.28515625" customWidth="1"/>
    <col min="4618" max="4620" width="13.85546875" customWidth="1"/>
    <col min="4865" max="4865" width="33.85546875" customWidth="1"/>
    <col min="4866" max="4866" width="113.5703125" customWidth="1"/>
    <col min="4867" max="4868" width="15.5703125" customWidth="1"/>
    <col min="4869" max="4869" width="14" customWidth="1"/>
    <col min="4870" max="4870" width="16.140625" customWidth="1"/>
    <col min="4871" max="4872" width="14" customWidth="1"/>
    <col min="4873" max="4873" width="14.28515625" customWidth="1"/>
    <col min="4874" max="4876" width="13.85546875" customWidth="1"/>
    <col min="5121" max="5121" width="33.85546875" customWidth="1"/>
    <col min="5122" max="5122" width="113.5703125" customWidth="1"/>
    <col min="5123" max="5124" width="15.5703125" customWidth="1"/>
    <col min="5125" max="5125" width="14" customWidth="1"/>
    <col min="5126" max="5126" width="16.140625" customWidth="1"/>
    <col min="5127" max="5128" width="14" customWidth="1"/>
    <col min="5129" max="5129" width="14.28515625" customWidth="1"/>
    <col min="5130" max="5132" width="13.85546875" customWidth="1"/>
    <col min="5377" max="5377" width="33.85546875" customWidth="1"/>
    <col min="5378" max="5378" width="113.5703125" customWidth="1"/>
    <col min="5379" max="5380" width="15.5703125" customWidth="1"/>
    <col min="5381" max="5381" width="14" customWidth="1"/>
    <col min="5382" max="5382" width="16.140625" customWidth="1"/>
    <col min="5383" max="5384" width="14" customWidth="1"/>
    <col min="5385" max="5385" width="14.28515625" customWidth="1"/>
    <col min="5386" max="5388" width="13.85546875" customWidth="1"/>
    <col min="5633" max="5633" width="33.85546875" customWidth="1"/>
    <col min="5634" max="5634" width="113.5703125" customWidth="1"/>
    <col min="5635" max="5636" width="15.5703125" customWidth="1"/>
    <col min="5637" max="5637" width="14" customWidth="1"/>
    <col min="5638" max="5638" width="16.140625" customWidth="1"/>
    <col min="5639" max="5640" width="14" customWidth="1"/>
    <col min="5641" max="5641" width="14.28515625" customWidth="1"/>
    <col min="5642" max="5644" width="13.85546875" customWidth="1"/>
    <col min="5889" max="5889" width="33.85546875" customWidth="1"/>
    <col min="5890" max="5890" width="113.5703125" customWidth="1"/>
    <col min="5891" max="5892" width="15.5703125" customWidth="1"/>
    <col min="5893" max="5893" width="14" customWidth="1"/>
    <col min="5894" max="5894" width="16.140625" customWidth="1"/>
    <col min="5895" max="5896" width="14" customWidth="1"/>
    <col min="5897" max="5897" width="14.28515625" customWidth="1"/>
    <col min="5898" max="5900" width="13.85546875" customWidth="1"/>
    <col min="6145" max="6145" width="33.85546875" customWidth="1"/>
    <col min="6146" max="6146" width="113.5703125" customWidth="1"/>
    <col min="6147" max="6148" width="15.5703125" customWidth="1"/>
    <col min="6149" max="6149" width="14" customWidth="1"/>
    <col min="6150" max="6150" width="16.140625" customWidth="1"/>
    <col min="6151" max="6152" width="14" customWidth="1"/>
    <col min="6153" max="6153" width="14.28515625" customWidth="1"/>
    <col min="6154" max="6156" width="13.85546875" customWidth="1"/>
    <col min="6401" max="6401" width="33.85546875" customWidth="1"/>
    <col min="6402" max="6402" width="113.5703125" customWidth="1"/>
    <col min="6403" max="6404" width="15.5703125" customWidth="1"/>
    <col min="6405" max="6405" width="14" customWidth="1"/>
    <col min="6406" max="6406" width="16.140625" customWidth="1"/>
    <col min="6407" max="6408" width="14" customWidth="1"/>
    <col min="6409" max="6409" width="14.28515625" customWidth="1"/>
    <col min="6410" max="6412" width="13.85546875" customWidth="1"/>
    <col min="6657" max="6657" width="33.85546875" customWidth="1"/>
    <col min="6658" max="6658" width="113.5703125" customWidth="1"/>
    <col min="6659" max="6660" width="15.5703125" customWidth="1"/>
    <col min="6661" max="6661" width="14" customWidth="1"/>
    <col min="6662" max="6662" width="16.140625" customWidth="1"/>
    <col min="6663" max="6664" width="14" customWidth="1"/>
    <col min="6665" max="6665" width="14.28515625" customWidth="1"/>
    <col min="6666" max="6668" width="13.85546875" customWidth="1"/>
    <col min="6913" max="6913" width="33.85546875" customWidth="1"/>
    <col min="6914" max="6914" width="113.5703125" customWidth="1"/>
    <col min="6915" max="6916" width="15.5703125" customWidth="1"/>
    <col min="6917" max="6917" width="14" customWidth="1"/>
    <col min="6918" max="6918" width="16.140625" customWidth="1"/>
    <col min="6919" max="6920" width="14" customWidth="1"/>
    <col min="6921" max="6921" width="14.28515625" customWidth="1"/>
    <col min="6922" max="6924" width="13.85546875" customWidth="1"/>
    <col min="7169" max="7169" width="33.85546875" customWidth="1"/>
    <col min="7170" max="7170" width="113.5703125" customWidth="1"/>
    <col min="7171" max="7172" width="15.5703125" customWidth="1"/>
    <col min="7173" max="7173" width="14" customWidth="1"/>
    <col min="7174" max="7174" width="16.140625" customWidth="1"/>
    <col min="7175" max="7176" width="14" customWidth="1"/>
    <col min="7177" max="7177" width="14.28515625" customWidth="1"/>
    <col min="7178" max="7180" width="13.85546875" customWidth="1"/>
    <col min="7425" max="7425" width="33.85546875" customWidth="1"/>
    <col min="7426" max="7426" width="113.5703125" customWidth="1"/>
    <col min="7427" max="7428" width="15.5703125" customWidth="1"/>
    <col min="7429" max="7429" width="14" customWidth="1"/>
    <col min="7430" max="7430" width="16.140625" customWidth="1"/>
    <col min="7431" max="7432" width="14" customWidth="1"/>
    <col min="7433" max="7433" width="14.28515625" customWidth="1"/>
    <col min="7434" max="7436" width="13.85546875" customWidth="1"/>
    <col min="7681" max="7681" width="33.85546875" customWidth="1"/>
    <col min="7682" max="7682" width="113.5703125" customWidth="1"/>
    <col min="7683" max="7684" width="15.5703125" customWidth="1"/>
    <col min="7685" max="7685" width="14" customWidth="1"/>
    <col min="7686" max="7686" width="16.140625" customWidth="1"/>
    <col min="7687" max="7688" width="14" customWidth="1"/>
    <col min="7689" max="7689" width="14.28515625" customWidth="1"/>
    <col min="7690" max="7692" width="13.85546875" customWidth="1"/>
    <col min="7937" max="7937" width="33.85546875" customWidth="1"/>
    <col min="7938" max="7938" width="113.5703125" customWidth="1"/>
    <col min="7939" max="7940" width="15.5703125" customWidth="1"/>
    <col min="7941" max="7941" width="14" customWidth="1"/>
    <col min="7942" max="7942" width="16.140625" customWidth="1"/>
    <col min="7943" max="7944" width="14" customWidth="1"/>
    <col min="7945" max="7945" width="14.28515625" customWidth="1"/>
    <col min="7946" max="7948" width="13.85546875" customWidth="1"/>
    <col min="8193" max="8193" width="33.85546875" customWidth="1"/>
    <col min="8194" max="8194" width="113.5703125" customWidth="1"/>
    <col min="8195" max="8196" width="15.5703125" customWidth="1"/>
    <col min="8197" max="8197" width="14" customWidth="1"/>
    <col min="8198" max="8198" width="16.140625" customWidth="1"/>
    <col min="8199" max="8200" width="14" customWidth="1"/>
    <col min="8201" max="8201" width="14.28515625" customWidth="1"/>
    <col min="8202" max="8204" width="13.85546875" customWidth="1"/>
    <col min="8449" max="8449" width="33.85546875" customWidth="1"/>
    <col min="8450" max="8450" width="113.5703125" customWidth="1"/>
    <col min="8451" max="8452" width="15.5703125" customWidth="1"/>
    <col min="8453" max="8453" width="14" customWidth="1"/>
    <col min="8454" max="8454" width="16.140625" customWidth="1"/>
    <col min="8455" max="8456" width="14" customWidth="1"/>
    <col min="8457" max="8457" width="14.28515625" customWidth="1"/>
    <col min="8458" max="8460" width="13.85546875" customWidth="1"/>
    <col min="8705" max="8705" width="33.85546875" customWidth="1"/>
    <col min="8706" max="8706" width="113.5703125" customWidth="1"/>
    <col min="8707" max="8708" width="15.5703125" customWidth="1"/>
    <col min="8709" max="8709" width="14" customWidth="1"/>
    <col min="8710" max="8710" width="16.140625" customWidth="1"/>
    <col min="8711" max="8712" width="14" customWidth="1"/>
    <col min="8713" max="8713" width="14.28515625" customWidth="1"/>
    <col min="8714" max="8716" width="13.85546875" customWidth="1"/>
    <col min="8961" max="8961" width="33.85546875" customWidth="1"/>
    <col min="8962" max="8962" width="113.5703125" customWidth="1"/>
    <col min="8963" max="8964" width="15.5703125" customWidth="1"/>
    <col min="8965" max="8965" width="14" customWidth="1"/>
    <col min="8966" max="8966" width="16.140625" customWidth="1"/>
    <col min="8967" max="8968" width="14" customWidth="1"/>
    <col min="8969" max="8969" width="14.28515625" customWidth="1"/>
    <col min="8970" max="8972" width="13.85546875" customWidth="1"/>
    <col min="9217" max="9217" width="33.85546875" customWidth="1"/>
    <col min="9218" max="9218" width="113.5703125" customWidth="1"/>
    <col min="9219" max="9220" width="15.5703125" customWidth="1"/>
    <col min="9221" max="9221" width="14" customWidth="1"/>
    <col min="9222" max="9222" width="16.140625" customWidth="1"/>
    <col min="9223" max="9224" width="14" customWidth="1"/>
    <col min="9225" max="9225" width="14.28515625" customWidth="1"/>
    <col min="9226" max="9228" width="13.85546875" customWidth="1"/>
    <col min="9473" max="9473" width="33.85546875" customWidth="1"/>
    <col min="9474" max="9474" width="113.5703125" customWidth="1"/>
    <col min="9475" max="9476" width="15.5703125" customWidth="1"/>
    <col min="9477" max="9477" width="14" customWidth="1"/>
    <col min="9478" max="9478" width="16.140625" customWidth="1"/>
    <col min="9479" max="9480" width="14" customWidth="1"/>
    <col min="9481" max="9481" width="14.28515625" customWidth="1"/>
    <col min="9482" max="9484" width="13.85546875" customWidth="1"/>
    <col min="9729" max="9729" width="33.85546875" customWidth="1"/>
    <col min="9730" max="9730" width="113.5703125" customWidth="1"/>
    <col min="9731" max="9732" width="15.5703125" customWidth="1"/>
    <col min="9733" max="9733" width="14" customWidth="1"/>
    <col min="9734" max="9734" width="16.140625" customWidth="1"/>
    <col min="9735" max="9736" width="14" customWidth="1"/>
    <col min="9737" max="9737" width="14.28515625" customWidth="1"/>
    <col min="9738" max="9740" width="13.85546875" customWidth="1"/>
    <col min="9985" max="9985" width="33.85546875" customWidth="1"/>
    <col min="9986" max="9986" width="113.5703125" customWidth="1"/>
    <col min="9987" max="9988" width="15.5703125" customWidth="1"/>
    <col min="9989" max="9989" width="14" customWidth="1"/>
    <col min="9990" max="9990" width="16.140625" customWidth="1"/>
    <col min="9991" max="9992" width="14" customWidth="1"/>
    <col min="9993" max="9993" width="14.28515625" customWidth="1"/>
    <col min="9994" max="9996" width="13.85546875" customWidth="1"/>
    <col min="10241" max="10241" width="33.85546875" customWidth="1"/>
    <col min="10242" max="10242" width="113.5703125" customWidth="1"/>
    <col min="10243" max="10244" width="15.5703125" customWidth="1"/>
    <col min="10245" max="10245" width="14" customWidth="1"/>
    <col min="10246" max="10246" width="16.140625" customWidth="1"/>
    <col min="10247" max="10248" width="14" customWidth="1"/>
    <col min="10249" max="10249" width="14.28515625" customWidth="1"/>
    <col min="10250" max="10252" width="13.85546875" customWidth="1"/>
    <col min="10497" max="10497" width="33.85546875" customWidth="1"/>
    <col min="10498" max="10498" width="113.5703125" customWidth="1"/>
    <col min="10499" max="10500" width="15.5703125" customWidth="1"/>
    <col min="10501" max="10501" width="14" customWidth="1"/>
    <col min="10502" max="10502" width="16.140625" customWidth="1"/>
    <col min="10503" max="10504" width="14" customWidth="1"/>
    <col min="10505" max="10505" width="14.28515625" customWidth="1"/>
    <col min="10506" max="10508" width="13.85546875" customWidth="1"/>
    <col min="10753" max="10753" width="33.85546875" customWidth="1"/>
    <col min="10754" max="10754" width="113.5703125" customWidth="1"/>
    <col min="10755" max="10756" width="15.5703125" customWidth="1"/>
    <col min="10757" max="10757" width="14" customWidth="1"/>
    <col min="10758" max="10758" width="16.140625" customWidth="1"/>
    <col min="10759" max="10760" width="14" customWidth="1"/>
    <col min="10761" max="10761" width="14.28515625" customWidth="1"/>
    <col min="10762" max="10764" width="13.85546875" customWidth="1"/>
    <col min="11009" max="11009" width="33.85546875" customWidth="1"/>
    <col min="11010" max="11010" width="113.5703125" customWidth="1"/>
    <col min="11011" max="11012" width="15.5703125" customWidth="1"/>
    <col min="11013" max="11013" width="14" customWidth="1"/>
    <col min="11014" max="11014" width="16.140625" customWidth="1"/>
    <col min="11015" max="11016" width="14" customWidth="1"/>
    <col min="11017" max="11017" width="14.28515625" customWidth="1"/>
    <col min="11018" max="11020" width="13.85546875" customWidth="1"/>
    <col min="11265" max="11265" width="33.85546875" customWidth="1"/>
    <col min="11266" max="11266" width="113.5703125" customWidth="1"/>
    <col min="11267" max="11268" width="15.5703125" customWidth="1"/>
    <col min="11269" max="11269" width="14" customWidth="1"/>
    <col min="11270" max="11270" width="16.140625" customWidth="1"/>
    <col min="11271" max="11272" width="14" customWidth="1"/>
    <col min="11273" max="11273" width="14.28515625" customWidth="1"/>
    <col min="11274" max="11276" width="13.85546875" customWidth="1"/>
    <col min="11521" max="11521" width="33.85546875" customWidth="1"/>
    <col min="11522" max="11522" width="113.5703125" customWidth="1"/>
    <col min="11523" max="11524" width="15.5703125" customWidth="1"/>
    <col min="11525" max="11525" width="14" customWidth="1"/>
    <col min="11526" max="11526" width="16.140625" customWidth="1"/>
    <col min="11527" max="11528" width="14" customWidth="1"/>
    <col min="11529" max="11529" width="14.28515625" customWidth="1"/>
    <col min="11530" max="11532" width="13.85546875" customWidth="1"/>
    <col min="11777" max="11777" width="33.85546875" customWidth="1"/>
    <col min="11778" max="11778" width="113.5703125" customWidth="1"/>
    <col min="11779" max="11780" width="15.5703125" customWidth="1"/>
    <col min="11781" max="11781" width="14" customWidth="1"/>
    <col min="11782" max="11782" width="16.140625" customWidth="1"/>
    <col min="11783" max="11784" width="14" customWidth="1"/>
    <col min="11785" max="11785" width="14.28515625" customWidth="1"/>
    <col min="11786" max="11788" width="13.85546875" customWidth="1"/>
    <col min="12033" max="12033" width="33.85546875" customWidth="1"/>
    <col min="12034" max="12034" width="113.5703125" customWidth="1"/>
    <col min="12035" max="12036" width="15.5703125" customWidth="1"/>
    <col min="12037" max="12037" width="14" customWidth="1"/>
    <col min="12038" max="12038" width="16.140625" customWidth="1"/>
    <col min="12039" max="12040" width="14" customWidth="1"/>
    <col min="12041" max="12041" width="14.28515625" customWidth="1"/>
    <col min="12042" max="12044" width="13.85546875" customWidth="1"/>
    <col min="12289" max="12289" width="33.85546875" customWidth="1"/>
    <col min="12290" max="12290" width="113.5703125" customWidth="1"/>
    <col min="12291" max="12292" width="15.5703125" customWidth="1"/>
    <col min="12293" max="12293" width="14" customWidth="1"/>
    <col min="12294" max="12294" width="16.140625" customWidth="1"/>
    <col min="12295" max="12296" width="14" customWidth="1"/>
    <col min="12297" max="12297" width="14.28515625" customWidth="1"/>
    <col min="12298" max="12300" width="13.85546875" customWidth="1"/>
    <col min="12545" max="12545" width="33.85546875" customWidth="1"/>
    <col min="12546" max="12546" width="113.5703125" customWidth="1"/>
    <col min="12547" max="12548" width="15.5703125" customWidth="1"/>
    <col min="12549" max="12549" width="14" customWidth="1"/>
    <col min="12550" max="12550" width="16.140625" customWidth="1"/>
    <col min="12551" max="12552" width="14" customWidth="1"/>
    <col min="12553" max="12553" width="14.28515625" customWidth="1"/>
    <col min="12554" max="12556" width="13.85546875" customWidth="1"/>
    <col min="12801" max="12801" width="33.85546875" customWidth="1"/>
    <col min="12802" max="12802" width="113.5703125" customWidth="1"/>
    <col min="12803" max="12804" width="15.5703125" customWidth="1"/>
    <col min="12805" max="12805" width="14" customWidth="1"/>
    <col min="12806" max="12806" width="16.140625" customWidth="1"/>
    <col min="12807" max="12808" width="14" customWidth="1"/>
    <col min="12809" max="12809" width="14.28515625" customWidth="1"/>
    <col min="12810" max="12812" width="13.85546875" customWidth="1"/>
    <col min="13057" max="13057" width="33.85546875" customWidth="1"/>
    <col min="13058" max="13058" width="113.5703125" customWidth="1"/>
    <col min="13059" max="13060" width="15.5703125" customWidth="1"/>
    <col min="13061" max="13061" width="14" customWidth="1"/>
    <col min="13062" max="13062" width="16.140625" customWidth="1"/>
    <col min="13063" max="13064" width="14" customWidth="1"/>
    <col min="13065" max="13065" width="14.28515625" customWidth="1"/>
    <col min="13066" max="13068" width="13.85546875" customWidth="1"/>
    <col min="13313" max="13313" width="33.85546875" customWidth="1"/>
    <col min="13314" max="13314" width="113.5703125" customWidth="1"/>
    <col min="13315" max="13316" width="15.5703125" customWidth="1"/>
    <col min="13317" max="13317" width="14" customWidth="1"/>
    <col min="13318" max="13318" width="16.140625" customWidth="1"/>
    <col min="13319" max="13320" width="14" customWidth="1"/>
    <col min="13321" max="13321" width="14.28515625" customWidth="1"/>
    <col min="13322" max="13324" width="13.85546875" customWidth="1"/>
    <col min="13569" max="13569" width="33.85546875" customWidth="1"/>
    <col min="13570" max="13570" width="113.5703125" customWidth="1"/>
    <col min="13571" max="13572" width="15.5703125" customWidth="1"/>
    <col min="13573" max="13573" width="14" customWidth="1"/>
    <col min="13574" max="13574" width="16.140625" customWidth="1"/>
    <col min="13575" max="13576" width="14" customWidth="1"/>
    <col min="13577" max="13577" width="14.28515625" customWidth="1"/>
    <col min="13578" max="13580" width="13.85546875" customWidth="1"/>
    <col min="13825" max="13825" width="33.85546875" customWidth="1"/>
    <col min="13826" max="13826" width="113.5703125" customWidth="1"/>
    <col min="13827" max="13828" width="15.5703125" customWidth="1"/>
    <col min="13829" max="13829" width="14" customWidth="1"/>
    <col min="13830" max="13830" width="16.140625" customWidth="1"/>
    <col min="13831" max="13832" width="14" customWidth="1"/>
    <col min="13833" max="13833" width="14.28515625" customWidth="1"/>
    <col min="13834" max="13836" width="13.85546875" customWidth="1"/>
    <col min="14081" max="14081" width="33.85546875" customWidth="1"/>
    <col min="14082" max="14082" width="113.5703125" customWidth="1"/>
    <col min="14083" max="14084" width="15.5703125" customWidth="1"/>
    <col min="14085" max="14085" width="14" customWidth="1"/>
    <col min="14086" max="14086" width="16.140625" customWidth="1"/>
    <col min="14087" max="14088" width="14" customWidth="1"/>
    <col min="14089" max="14089" width="14.28515625" customWidth="1"/>
    <col min="14090" max="14092" width="13.85546875" customWidth="1"/>
    <col min="14337" max="14337" width="33.85546875" customWidth="1"/>
    <col min="14338" max="14338" width="113.5703125" customWidth="1"/>
    <col min="14339" max="14340" width="15.5703125" customWidth="1"/>
    <col min="14341" max="14341" width="14" customWidth="1"/>
    <col min="14342" max="14342" width="16.140625" customWidth="1"/>
    <col min="14343" max="14344" width="14" customWidth="1"/>
    <col min="14345" max="14345" width="14.28515625" customWidth="1"/>
    <col min="14346" max="14348" width="13.85546875" customWidth="1"/>
    <col min="14593" max="14593" width="33.85546875" customWidth="1"/>
    <col min="14594" max="14594" width="113.5703125" customWidth="1"/>
    <col min="14595" max="14596" width="15.5703125" customWidth="1"/>
    <col min="14597" max="14597" width="14" customWidth="1"/>
    <col min="14598" max="14598" width="16.140625" customWidth="1"/>
    <col min="14599" max="14600" width="14" customWidth="1"/>
    <col min="14601" max="14601" width="14.28515625" customWidth="1"/>
    <col min="14602" max="14604" width="13.85546875" customWidth="1"/>
    <col min="14849" max="14849" width="33.85546875" customWidth="1"/>
    <col min="14850" max="14850" width="113.5703125" customWidth="1"/>
    <col min="14851" max="14852" width="15.5703125" customWidth="1"/>
    <col min="14853" max="14853" width="14" customWidth="1"/>
    <col min="14854" max="14854" width="16.140625" customWidth="1"/>
    <col min="14855" max="14856" width="14" customWidth="1"/>
    <col min="14857" max="14857" width="14.28515625" customWidth="1"/>
    <col min="14858" max="14860" width="13.85546875" customWidth="1"/>
    <col min="15105" max="15105" width="33.85546875" customWidth="1"/>
    <col min="15106" max="15106" width="113.5703125" customWidth="1"/>
    <col min="15107" max="15108" width="15.5703125" customWidth="1"/>
    <col min="15109" max="15109" width="14" customWidth="1"/>
    <col min="15110" max="15110" width="16.140625" customWidth="1"/>
    <col min="15111" max="15112" width="14" customWidth="1"/>
    <col min="15113" max="15113" width="14.28515625" customWidth="1"/>
    <col min="15114" max="15116" width="13.85546875" customWidth="1"/>
    <col min="15361" max="15361" width="33.85546875" customWidth="1"/>
    <col min="15362" max="15362" width="113.5703125" customWidth="1"/>
    <col min="15363" max="15364" width="15.5703125" customWidth="1"/>
    <col min="15365" max="15365" width="14" customWidth="1"/>
    <col min="15366" max="15366" width="16.140625" customWidth="1"/>
    <col min="15367" max="15368" width="14" customWidth="1"/>
    <col min="15369" max="15369" width="14.28515625" customWidth="1"/>
    <col min="15370" max="15372" width="13.85546875" customWidth="1"/>
    <col min="15617" max="15617" width="33.85546875" customWidth="1"/>
    <col min="15618" max="15618" width="113.5703125" customWidth="1"/>
    <col min="15619" max="15620" width="15.5703125" customWidth="1"/>
    <col min="15621" max="15621" width="14" customWidth="1"/>
    <col min="15622" max="15622" width="16.140625" customWidth="1"/>
    <col min="15623" max="15624" width="14" customWidth="1"/>
    <col min="15625" max="15625" width="14.28515625" customWidth="1"/>
    <col min="15626" max="15628" width="13.85546875" customWidth="1"/>
    <col min="15873" max="15873" width="33.85546875" customWidth="1"/>
    <col min="15874" max="15874" width="113.5703125" customWidth="1"/>
    <col min="15875" max="15876" width="15.5703125" customWidth="1"/>
    <col min="15877" max="15877" width="14" customWidth="1"/>
    <col min="15878" max="15878" width="16.140625" customWidth="1"/>
    <col min="15879" max="15880" width="14" customWidth="1"/>
    <col min="15881" max="15881" width="14.28515625" customWidth="1"/>
    <col min="15882" max="15884" width="13.85546875" customWidth="1"/>
    <col min="16129" max="16129" width="33.85546875" customWidth="1"/>
    <col min="16130" max="16130" width="113.5703125" customWidth="1"/>
    <col min="16131" max="16132" width="15.5703125" customWidth="1"/>
    <col min="16133" max="16133" width="14" customWidth="1"/>
    <col min="16134" max="16134" width="16.140625" customWidth="1"/>
    <col min="16135" max="16136" width="14" customWidth="1"/>
    <col min="16137" max="16137" width="14.28515625" customWidth="1"/>
    <col min="16138" max="16140" width="13.85546875" customWidth="1"/>
  </cols>
  <sheetData>
    <row r="1" spans="1:12">
      <c r="A1" s="1"/>
      <c r="B1" s="1"/>
      <c r="C1" s="1"/>
      <c r="D1" s="1"/>
      <c r="E1" s="1"/>
      <c r="F1" s="2"/>
      <c r="G1" s="1"/>
      <c r="H1" s="1"/>
      <c r="I1" s="1"/>
      <c r="K1" s="63" t="s">
        <v>0</v>
      </c>
      <c r="L1" s="63"/>
    </row>
    <row r="2" spans="1:12">
      <c r="A2" s="64"/>
      <c r="B2" s="64"/>
      <c r="C2" s="64"/>
      <c r="D2" s="64"/>
      <c r="E2" s="64"/>
      <c r="F2" s="64"/>
      <c r="G2" s="64"/>
      <c r="H2" s="64"/>
      <c r="I2" s="64"/>
      <c r="L2" s="3" t="s">
        <v>1</v>
      </c>
    </row>
    <row r="3" spans="1:12">
      <c r="A3" s="65" t="s">
        <v>2</v>
      </c>
      <c r="B3" s="65"/>
      <c r="C3" s="65"/>
      <c r="D3" s="65"/>
      <c r="E3" s="65"/>
      <c r="F3" s="65"/>
      <c r="G3" s="65"/>
      <c r="H3" s="65"/>
      <c r="I3" s="65"/>
      <c r="J3" s="65"/>
      <c r="K3" s="65"/>
      <c r="L3" s="4"/>
    </row>
    <row r="4" spans="1:12" ht="15">
      <c r="A4" s="66" t="s">
        <v>3</v>
      </c>
      <c r="B4" s="66"/>
      <c r="C4" s="66"/>
      <c r="D4" s="66"/>
      <c r="E4" s="66"/>
      <c r="F4" s="66"/>
      <c r="G4" s="66"/>
      <c r="H4" s="66"/>
      <c r="I4" s="66"/>
      <c r="J4" s="66"/>
      <c r="K4" s="66"/>
      <c r="L4" s="66"/>
    </row>
    <row r="5" spans="1:12" ht="47.25">
      <c r="A5" s="5" t="s">
        <v>4</v>
      </c>
      <c r="B5" s="5" t="s">
        <v>5</v>
      </c>
      <c r="C5" s="5" t="s">
        <v>6</v>
      </c>
      <c r="D5" s="5" t="s">
        <v>7</v>
      </c>
      <c r="E5" s="5" t="s">
        <v>8</v>
      </c>
      <c r="F5" s="6" t="s">
        <v>9</v>
      </c>
      <c r="G5" s="7" t="s">
        <v>10</v>
      </c>
      <c r="H5" s="7" t="s">
        <v>11</v>
      </c>
      <c r="I5" s="7" t="s">
        <v>9</v>
      </c>
      <c r="J5" s="7" t="s">
        <v>12</v>
      </c>
      <c r="K5" s="7" t="s">
        <v>13</v>
      </c>
      <c r="L5" s="7" t="s">
        <v>9</v>
      </c>
    </row>
    <row r="6" spans="1:12">
      <c r="A6" s="8" t="s">
        <v>14</v>
      </c>
      <c r="B6" s="9" t="s">
        <v>15</v>
      </c>
      <c r="C6" s="10">
        <f>SUM(C7:C22)</f>
        <v>2492181.1</v>
      </c>
      <c r="D6" s="10">
        <f>SUM(D7:D22)</f>
        <v>2479639</v>
      </c>
      <c r="E6" s="10">
        <f>D6-C6</f>
        <v>-12542.100000000093</v>
      </c>
      <c r="F6" s="11"/>
      <c r="G6" s="10">
        <f>SUM(G7:G14)</f>
        <v>2838500.0999999996</v>
      </c>
      <c r="H6" s="10">
        <f>SUM(H7:H14)</f>
        <v>2838500.0999999996</v>
      </c>
      <c r="I6" s="10">
        <f>H6-G6</f>
        <v>0</v>
      </c>
      <c r="J6" s="10">
        <f>SUM(J7:J14)</f>
        <v>3082363.1</v>
      </c>
      <c r="K6" s="10">
        <f>SUM(K7:K14)</f>
        <v>3082363.1</v>
      </c>
      <c r="L6" s="10">
        <f>K6-J6</f>
        <v>0</v>
      </c>
    </row>
    <row r="7" spans="1:12" ht="204.75">
      <c r="A7" s="12" t="s">
        <v>16</v>
      </c>
      <c r="B7" s="13" t="s">
        <v>17</v>
      </c>
      <c r="C7" s="14">
        <v>2449018.4</v>
      </c>
      <c r="D7" s="14">
        <v>2034636.3</v>
      </c>
      <c r="E7" s="14">
        <f t="shared" ref="E7:E92" si="0">D7-C7</f>
        <v>-414382.09999999986</v>
      </c>
      <c r="F7" s="15" t="s">
        <v>18</v>
      </c>
      <c r="G7" s="14">
        <v>2792697.8</v>
      </c>
      <c r="H7" s="14">
        <v>2792697.8</v>
      </c>
      <c r="I7" s="10">
        <f t="shared" ref="I7:I92" si="1">H7-G7</f>
        <v>0</v>
      </c>
      <c r="J7" s="14">
        <v>3033958.6</v>
      </c>
      <c r="K7" s="14">
        <v>3033958.6</v>
      </c>
      <c r="L7" s="10">
        <f t="shared" ref="L7:L92" si="2">K7-J7</f>
        <v>0</v>
      </c>
    </row>
    <row r="8" spans="1:12" ht="157.5">
      <c r="A8" s="16" t="s">
        <v>19</v>
      </c>
      <c r="B8" s="13" t="s">
        <v>20</v>
      </c>
      <c r="C8" s="14">
        <v>11490</v>
      </c>
      <c r="D8" s="14">
        <v>5800</v>
      </c>
      <c r="E8" s="14">
        <f t="shared" si="0"/>
        <v>-5690</v>
      </c>
      <c r="F8" s="15" t="s">
        <v>18</v>
      </c>
      <c r="G8" s="14">
        <v>12000</v>
      </c>
      <c r="H8" s="14">
        <v>12000</v>
      </c>
      <c r="I8" s="10">
        <f t="shared" si="1"/>
        <v>0</v>
      </c>
      <c r="J8" s="14">
        <v>12540</v>
      </c>
      <c r="K8" s="14">
        <v>12540</v>
      </c>
      <c r="L8" s="10">
        <f t="shared" si="2"/>
        <v>0</v>
      </c>
    </row>
    <row r="9" spans="1:12" s="18" customFormat="1" ht="173.25">
      <c r="A9" s="16" t="s">
        <v>21</v>
      </c>
      <c r="B9" s="13" t="s">
        <v>22</v>
      </c>
      <c r="C9" s="14">
        <v>0</v>
      </c>
      <c r="D9" s="14">
        <v>5300</v>
      </c>
      <c r="E9" s="17">
        <f t="shared" si="0"/>
        <v>5300</v>
      </c>
      <c r="F9" s="15" t="s">
        <v>18</v>
      </c>
      <c r="G9" s="14">
        <v>0</v>
      </c>
      <c r="H9" s="14">
        <v>0</v>
      </c>
      <c r="I9" s="14">
        <f t="shared" si="1"/>
        <v>0</v>
      </c>
      <c r="J9" s="14">
        <v>0</v>
      </c>
      <c r="K9" s="14">
        <v>0</v>
      </c>
      <c r="L9" s="14">
        <f t="shared" si="2"/>
        <v>0</v>
      </c>
    </row>
    <row r="10" spans="1:12" s="18" customFormat="1" ht="173.25">
      <c r="A10" s="16" t="s">
        <v>23</v>
      </c>
      <c r="B10" s="13" t="s">
        <v>24</v>
      </c>
      <c r="C10" s="14">
        <v>0</v>
      </c>
      <c r="D10" s="14">
        <v>5700</v>
      </c>
      <c r="E10" s="17">
        <f t="shared" si="0"/>
        <v>5700</v>
      </c>
      <c r="F10" s="15" t="s">
        <v>18</v>
      </c>
      <c r="G10" s="14">
        <v>0</v>
      </c>
      <c r="H10" s="14">
        <v>0</v>
      </c>
      <c r="I10" s="14">
        <f t="shared" si="1"/>
        <v>0</v>
      </c>
      <c r="J10" s="14">
        <v>0</v>
      </c>
      <c r="K10" s="14">
        <v>0</v>
      </c>
      <c r="L10" s="14">
        <f t="shared" si="2"/>
        <v>0</v>
      </c>
    </row>
    <row r="11" spans="1:12" s="18" customFormat="1" ht="173.25">
      <c r="A11" s="16" t="s">
        <v>25</v>
      </c>
      <c r="B11" s="13" t="s">
        <v>26</v>
      </c>
      <c r="C11" s="14">
        <v>0</v>
      </c>
      <c r="D11" s="14">
        <v>4500</v>
      </c>
      <c r="E11" s="17">
        <f t="shared" si="0"/>
        <v>4500</v>
      </c>
      <c r="F11" s="15" t="s">
        <v>18</v>
      </c>
      <c r="G11" s="14">
        <v>0</v>
      </c>
      <c r="H11" s="14">
        <v>0</v>
      </c>
      <c r="I11" s="14">
        <f>H11-G11</f>
        <v>0</v>
      </c>
      <c r="J11" s="14">
        <v>0</v>
      </c>
      <c r="K11" s="14">
        <v>0</v>
      </c>
      <c r="L11" s="14">
        <f>K11-J11</f>
        <v>0</v>
      </c>
    </row>
    <row r="12" spans="1:12" s="18" customFormat="1" ht="157.5">
      <c r="A12" s="16" t="s">
        <v>27</v>
      </c>
      <c r="B12" s="13" t="s">
        <v>28</v>
      </c>
      <c r="C12" s="14">
        <v>0</v>
      </c>
      <c r="D12" s="14">
        <v>10300</v>
      </c>
      <c r="E12" s="17">
        <f t="shared" si="0"/>
        <v>10300</v>
      </c>
      <c r="F12" s="15" t="s">
        <v>18</v>
      </c>
      <c r="G12" s="14">
        <v>0</v>
      </c>
      <c r="H12" s="14">
        <v>0</v>
      </c>
      <c r="I12" s="14">
        <f>H12-G12</f>
        <v>0</v>
      </c>
      <c r="J12" s="14">
        <v>0</v>
      </c>
      <c r="K12" s="14">
        <v>0</v>
      </c>
      <c r="L12" s="14">
        <f>K12-J12</f>
        <v>0</v>
      </c>
    </row>
    <row r="13" spans="1:12" ht="126">
      <c r="A13" s="16" t="s">
        <v>29</v>
      </c>
      <c r="B13" s="19" t="s">
        <v>30</v>
      </c>
      <c r="C13" s="14">
        <v>23859.599999999999</v>
      </c>
      <c r="D13" s="14">
        <v>20859.599999999999</v>
      </c>
      <c r="E13" s="14">
        <f t="shared" si="0"/>
        <v>-3000</v>
      </c>
      <c r="F13" s="15" t="s">
        <v>18</v>
      </c>
      <c r="G13" s="14">
        <v>25676.5</v>
      </c>
      <c r="H13" s="14">
        <v>25676.5</v>
      </c>
      <c r="I13" s="10">
        <f t="shared" si="1"/>
        <v>0</v>
      </c>
      <c r="J13" s="14">
        <v>27519.7</v>
      </c>
      <c r="K13" s="14">
        <v>27519.7</v>
      </c>
      <c r="L13" s="10">
        <f t="shared" si="2"/>
        <v>0</v>
      </c>
    </row>
    <row r="14" spans="1:12" ht="110.25">
      <c r="A14" s="16" t="s">
        <v>31</v>
      </c>
      <c r="B14" s="13" t="s">
        <v>32</v>
      </c>
      <c r="C14" s="14">
        <v>7813.1</v>
      </c>
      <c r="D14" s="14">
        <v>7813.1</v>
      </c>
      <c r="E14" s="14">
        <f t="shared" si="0"/>
        <v>0</v>
      </c>
      <c r="F14" s="15" t="s">
        <v>18</v>
      </c>
      <c r="G14" s="14">
        <v>8125.8</v>
      </c>
      <c r="H14" s="14">
        <v>8125.8</v>
      </c>
      <c r="I14" s="10">
        <f t="shared" si="1"/>
        <v>0</v>
      </c>
      <c r="J14" s="14">
        <v>8344.7999999999993</v>
      </c>
      <c r="K14" s="14">
        <v>8344.7999999999993</v>
      </c>
      <c r="L14" s="10">
        <f t="shared" si="2"/>
        <v>0</v>
      </c>
    </row>
    <row r="15" spans="1:12" s="21" customFormat="1" ht="267.75">
      <c r="A15" s="16" t="s">
        <v>33</v>
      </c>
      <c r="B15" s="20" t="s">
        <v>34</v>
      </c>
      <c r="C15" s="14">
        <v>0</v>
      </c>
      <c r="D15" s="14">
        <v>24500</v>
      </c>
      <c r="E15" s="17">
        <f t="shared" si="0"/>
        <v>24500</v>
      </c>
      <c r="F15" s="15" t="s">
        <v>18</v>
      </c>
      <c r="G15" s="14">
        <v>0</v>
      </c>
      <c r="H15" s="14">
        <v>0</v>
      </c>
      <c r="I15" s="14">
        <f t="shared" si="1"/>
        <v>0</v>
      </c>
      <c r="J15" s="14">
        <v>0</v>
      </c>
      <c r="K15" s="14">
        <v>0</v>
      </c>
      <c r="L15" s="14">
        <f t="shared" si="2"/>
        <v>0</v>
      </c>
    </row>
    <row r="16" spans="1:12" s="21" customFormat="1" ht="126">
      <c r="A16" s="16" t="s">
        <v>35</v>
      </c>
      <c r="B16" s="13" t="s">
        <v>36</v>
      </c>
      <c r="C16" s="14">
        <v>0</v>
      </c>
      <c r="D16" s="14">
        <v>16800</v>
      </c>
      <c r="E16" s="17">
        <f t="shared" si="0"/>
        <v>16800</v>
      </c>
      <c r="F16" s="15" t="s">
        <v>18</v>
      </c>
      <c r="G16" s="14">
        <v>0</v>
      </c>
      <c r="H16" s="14">
        <v>0</v>
      </c>
      <c r="I16" s="14">
        <f t="shared" si="1"/>
        <v>0</v>
      </c>
      <c r="J16" s="14">
        <v>0</v>
      </c>
      <c r="K16" s="14">
        <v>0</v>
      </c>
      <c r="L16" s="14">
        <f t="shared" si="2"/>
        <v>0</v>
      </c>
    </row>
    <row r="17" spans="1:12" s="21" customFormat="1" ht="126">
      <c r="A17" s="16" t="s">
        <v>37</v>
      </c>
      <c r="B17" s="13" t="s">
        <v>38</v>
      </c>
      <c r="C17" s="14">
        <v>0</v>
      </c>
      <c r="D17" s="14">
        <v>104200</v>
      </c>
      <c r="E17" s="17">
        <f t="shared" si="0"/>
        <v>104200</v>
      </c>
      <c r="F17" s="15" t="s">
        <v>18</v>
      </c>
      <c r="G17" s="14">
        <v>0</v>
      </c>
      <c r="H17" s="14">
        <v>0</v>
      </c>
      <c r="I17" s="14">
        <f t="shared" si="1"/>
        <v>0</v>
      </c>
      <c r="J17" s="14">
        <v>0</v>
      </c>
      <c r="K17" s="14">
        <v>0</v>
      </c>
      <c r="L17" s="14">
        <f t="shared" si="2"/>
        <v>0</v>
      </c>
    </row>
    <row r="18" spans="1:12" s="21" customFormat="1" ht="267.75">
      <c r="A18" s="16" t="s">
        <v>39</v>
      </c>
      <c r="B18" s="13" t="s">
        <v>40</v>
      </c>
      <c r="C18" s="14">
        <v>0</v>
      </c>
      <c r="D18" s="14">
        <v>18300</v>
      </c>
      <c r="E18" s="17">
        <f t="shared" si="0"/>
        <v>18300</v>
      </c>
      <c r="F18" s="15" t="s">
        <v>18</v>
      </c>
      <c r="G18" s="14">
        <v>0</v>
      </c>
      <c r="H18" s="14">
        <v>0</v>
      </c>
      <c r="I18" s="14">
        <f t="shared" si="1"/>
        <v>0</v>
      </c>
      <c r="J18" s="14">
        <v>0</v>
      </c>
      <c r="K18" s="14">
        <v>0</v>
      </c>
      <c r="L18" s="14">
        <f t="shared" si="2"/>
        <v>0</v>
      </c>
    </row>
    <row r="19" spans="1:12" s="21" customFormat="1" ht="267.75">
      <c r="A19" s="16" t="s">
        <v>41</v>
      </c>
      <c r="B19" s="13" t="s">
        <v>42</v>
      </c>
      <c r="C19" s="14">
        <v>0</v>
      </c>
      <c r="D19" s="14">
        <v>7200</v>
      </c>
      <c r="E19" s="17">
        <f t="shared" si="0"/>
        <v>7200</v>
      </c>
      <c r="F19" s="15" t="s">
        <v>18</v>
      </c>
      <c r="G19" s="14">
        <v>0</v>
      </c>
      <c r="H19" s="14">
        <v>0</v>
      </c>
      <c r="I19" s="14">
        <f>H19-G19</f>
        <v>0</v>
      </c>
      <c r="J19" s="14">
        <v>0</v>
      </c>
      <c r="K19" s="14">
        <v>0</v>
      </c>
      <c r="L19" s="14">
        <f>K19-J19</f>
        <v>0</v>
      </c>
    </row>
    <row r="20" spans="1:12" s="21" customFormat="1" ht="189">
      <c r="A20" s="16" t="s">
        <v>43</v>
      </c>
      <c r="B20" s="22" t="s">
        <v>44</v>
      </c>
      <c r="C20" s="14">
        <v>0</v>
      </c>
      <c r="D20" s="14">
        <v>6095</v>
      </c>
      <c r="E20" s="17">
        <f t="shared" si="0"/>
        <v>6095</v>
      </c>
      <c r="F20" s="15" t="s">
        <v>18</v>
      </c>
      <c r="G20" s="14">
        <v>0</v>
      </c>
      <c r="H20" s="14">
        <v>0</v>
      </c>
      <c r="I20" s="14">
        <f>H20-G20</f>
        <v>0</v>
      </c>
      <c r="J20" s="14">
        <v>0</v>
      </c>
      <c r="K20" s="14">
        <v>0</v>
      </c>
      <c r="L20" s="14">
        <f>K20-J20</f>
        <v>0</v>
      </c>
    </row>
    <row r="21" spans="1:12" s="21" customFormat="1" ht="94.5">
      <c r="A21" s="16" t="s">
        <v>45</v>
      </c>
      <c r="B21" s="13" t="s">
        <v>46</v>
      </c>
      <c r="C21" s="14">
        <v>0</v>
      </c>
      <c r="D21" s="14">
        <v>35</v>
      </c>
      <c r="E21" s="17">
        <f t="shared" si="0"/>
        <v>35</v>
      </c>
      <c r="F21" s="15" t="s">
        <v>18</v>
      </c>
      <c r="G21" s="14">
        <v>0</v>
      </c>
      <c r="H21" s="14">
        <v>0</v>
      </c>
      <c r="I21" s="14">
        <f>H21-G21</f>
        <v>0</v>
      </c>
      <c r="J21" s="14">
        <v>0</v>
      </c>
      <c r="K21" s="14">
        <v>0</v>
      </c>
      <c r="L21" s="14">
        <f>K21-J21</f>
        <v>0</v>
      </c>
    </row>
    <row r="22" spans="1:12" s="21" customFormat="1" ht="78.75">
      <c r="A22" s="16" t="s">
        <v>47</v>
      </c>
      <c r="B22" s="13" t="s">
        <v>48</v>
      </c>
      <c r="C22" s="14">
        <v>0</v>
      </c>
      <c r="D22" s="14">
        <v>207600</v>
      </c>
      <c r="E22" s="17">
        <f t="shared" si="0"/>
        <v>207600</v>
      </c>
      <c r="F22" s="15" t="s">
        <v>18</v>
      </c>
      <c r="G22" s="14">
        <v>0</v>
      </c>
      <c r="H22" s="14">
        <v>0</v>
      </c>
      <c r="I22" s="14">
        <f t="shared" si="1"/>
        <v>0</v>
      </c>
      <c r="J22" s="14">
        <v>0</v>
      </c>
      <c r="K22" s="14">
        <v>0</v>
      </c>
      <c r="L22" s="14">
        <f t="shared" si="2"/>
        <v>0</v>
      </c>
    </row>
    <row r="23" spans="1:12" s="21" customFormat="1" ht="31.5">
      <c r="A23" s="23" t="s">
        <v>49</v>
      </c>
      <c r="B23" s="24" t="s">
        <v>50</v>
      </c>
      <c r="C23" s="10">
        <f>C24+C29</f>
        <v>42747.600000000006</v>
      </c>
      <c r="D23" s="10">
        <f>D24+D29</f>
        <v>54765.200000000004</v>
      </c>
      <c r="E23" s="10">
        <f>E24+E29</f>
        <v>12017.6</v>
      </c>
      <c r="F23" s="15"/>
      <c r="G23" s="14"/>
      <c r="H23" s="14"/>
      <c r="I23" s="14"/>
      <c r="J23" s="14"/>
      <c r="K23" s="14"/>
      <c r="L23" s="14"/>
    </row>
    <row r="24" spans="1:12" ht="31.5">
      <c r="A24" s="23" t="s">
        <v>51</v>
      </c>
      <c r="B24" s="24" t="s">
        <v>52</v>
      </c>
      <c r="C24" s="10">
        <f>C25+C26+C27+C28</f>
        <v>42747.600000000006</v>
      </c>
      <c r="D24" s="10">
        <f>D25+D26+D27+D28</f>
        <v>42747.600000000006</v>
      </c>
      <c r="E24" s="10">
        <f t="shared" si="0"/>
        <v>0</v>
      </c>
      <c r="F24" s="11"/>
      <c r="G24" s="10">
        <f>G25+G26+G27+G28</f>
        <v>59220.4</v>
      </c>
      <c r="H24" s="10">
        <f>H25+H26+H27+H28</f>
        <v>59220.4</v>
      </c>
      <c r="I24" s="10">
        <f t="shared" si="1"/>
        <v>0</v>
      </c>
      <c r="J24" s="10">
        <f>J25+J26+J27+J28</f>
        <v>60951.4</v>
      </c>
      <c r="K24" s="10">
        <f>K25+K26+K27+K28</f>
        <v>60951.4</v>
      </c>
      <c r="L24" s="10">
        <f t="shared" si="2"/>
        <v>0</v>
      </c>
    </row>
    <row r="25" spans="1:12" ht="94.5">
      <c r="A25" s="16" t="s">
        <v>53</v>
      </c>
      <c r="B25" s="25" t="s">
        <v>54</v>
      </c>
      <c r="C25" s="14">
        <v>22368.5</v>
      </c>
      <c r="D25" s="14">
        <v>22368.5</v>
      </c>
      <c r="E25" s="14">
        <f t="shared" si="0"/>
        <v>0</v>
      </c>
      <c r="F25" s="15"/>
      <c r="G25" s="14">
        <v>30949.7</v>
      </c>
      <c r="H25" s="14">
        <v>30949.7</v>
      </c>
      <c r="I25" s="10">
        <f t="shared" si="1"/>
        <v>0</v>
      </c>
      <c r="J25" s="14">
        <v>31804.2</v>
      </c>
      <c r="K25" s="14">
        <v>31804.2</v>
      </c>
      <c r="L25" s="10">
        <f t="shared" si="2"/>
        <v>0</v>
      </c>
    </row>
    <row r="26" spans="1:12" ht="110.25">
      <c r="A26" s="16" t="s">
        <v>55</v>
      </c>
      <c r="B26" s="25" t="s">
        <v>56</v>
      </c>
      <c r="C26" s="14">
        <v>109.3</v>
      </c>
      <c r="D26" s="14">
        <v>109.3</v>
      </c>
      <c r="E26" s="14">
        <f t="shared" si="0"/>
        <v>0</v>
      </c>
      <c r="F26" s="15"/>
      <c r="G26" s="14">
        <v>150.9</v>
      </c>
      <c r="H26" s="14">
        <v>150.9</v>
      </c>
      <c r="I26" s="10">
        <f t="shared" si="1"/>
        <v>0</v>
      </c>
      <c r="J26" s="14">
        <v>154.9</v>
      </c>
      <c r="K26" s="14">
        <v>154.9</v>
      </c>
      <c r="L26" s="10">
        <f t="shared" si="2"/>
        <v>0</v>
      </c>
    </row>
    <row r="27" spans="1:12" ht="94.5">
      <c r="A27" s="16" t="s">
        <v>57</v>
      </c>
      <c r="B27" s="25" t="s">
        <v>58</v>
      </c>
      <c r="C27" s="14">
        <v>21636.5</v>
      </c>
      <c r="D27" s="14">
        <v>21636.5</v>
      </c>
      <c r="E27" s="14">
        <f t="shared" si="0"/>
        <v>0</v>
      </c>
      <c r="F27" s="15"/>
      <c r="G27" s="14">
        <v>29934.9</v>
      </c>
      <c r="H27" s="14">
        <v>29934.9</v>
      </c>
      <c r="I27" s="10">
        <f t="shared" si="1"/>
        <v>0</v>
      </c>
      <c r="J27" s="14">
        <v>30784.2</v>
      </c>
      <c r="K27" s="14">
        <v>30784.2</v>
      </c>
      <c r="L27" s="10">
        <f t="shared" si="2"/>
        <v>0</v>
      </c>
    </row>
    <row r="28" spans="1:12" ht="94.5">
      <c r="A28" s="16" t="s">
        <v>59</v>
      </c>
      <c r="B28" s="25" t="s">
        <v>60</v>
      </c>
      <c r="C28" s="14">
        <v>-1366.7</v>
      </c>
      <c r="D28" s="14">
        <v>-1366.7</v>
      </c>
      <c r="E28" s="14">
        <f t="shared" si="0"/>
        <v>0</v>
      </c>
      <c r="F28" s="15"/>
      <c r="G28" s="14">
        <v>-1815.1</v>
      </c>
      <c r="H28" s="14">
        <v>-1815.1</v>
      </c>
      <c r="I28" s="10">
        <f t="shared" si="1"/>
        <v>0</v>
      </c>
      <c r="J28" s="14">
        <v>-1791.9</v>
      </c>
      <c r="K28" s="14">
        <v>-1791.9</v>
      </c>
      <c r="L28" s="10">
        <f t="shared" si="2"/>
        <v>0</v>
      </c>
    </row>
    <row r="29" spans="1:12">
      <c r="A29" s="23" t="s">
        <v>61</v>
      </c>
      <c r="B29" s="26" t="s">
        <v>62</v>
      </c>
      <c r="C29" s="10">
        <f>C30</f>
        <v>0</v>
      </c>
      <c r="D29" s="10">
        <f>D30</f>
        <v>12017.6</v>
      </c>
      <c r="E29" s="10">
        <f t="shared" si="0"/>
        <v>12017.6</v>
      </c>
      <c r="F29" s="15"/>
      <c r="G29" s="10">
        <f t="shared" ref="G29:L29" si="3">G30</f>
        <v>0</v>
      </c>
      <c r="H29" s="10">
        <f t="shared" si="3"/>
        <v>0</v>
      </c>
      <c r="I29" s="10">
        <f t="shared" si="3"/>
        <v>0</v>
      </c>
      <c r="J29" s="10">
        <f t="shared" si="3"/>
        <v>0</v>
      </c>
      <c r="K29" s="10">
        <f t="shared" si="3"/>
        <v>0</v>
      </c>
      <c r="L29" s="10">
        <f t="shared" si="3"/>
        <v>0</v>
      </c>
    </row>
    <row r="30" spans="1:12" ht="47.25">
      <c r="A30" s="16" t="s">
        <v>63</v>
      </c>
      <c r="B30" s="25" t="s">
        <v>64</v>
      </c>
      <c r="C30" s="14">
        <v>0</v>
      </c>
      <c r="D30" s="14">
        <v>12017.6</v>
      </c>
      <c r="E30" s="14">
        <f t="shared" si="0"/>
        <v>12017.6</v>
      </c>
      <c r="F30" s="27" t="s">
        <v>65</v>
      </c>
      <c r="G30" s="14">
        <v>0</v>
      </c>
      <c r="H30" s="14">
        <v>0</v>
      </c>
      <c r="I30" s="10">
        <f t="shared" si="1"/>
        <v>0</v>
      </c>
      <c r="J30" s="14">
        <v>0</v>
      </c>
      <c r="K30" s="14">
        <v>0</v>
      </c>
      <c r="L30" s="10">
        <v>0</v>
      </c>
    </row>
    <row r="31" spans="1:12">
      <c r="A31" s="8" t="s">
        <v>66</v>
      </c>
      <c r="B31" s="28" t="s">
        <v>67</v>
      </c>
      <c r="C31" s="10">
        <f>C32+C35</f>
        <v>647397.1</v>
      </c>
      <c r="D31" s="10">
        <f>D32+D35</f>
        <v>647397.1</v>
      </c>
      <c r="E31" s="10">
        <f t="shared" si="0"/>
        <v>0</v>
      </c>
      <c r="F31" s="11"/>
      <c r="G31" s="10">
        <f>G32+G35</f>
        <v>702917.8</v>
      </c>
      <c r="H31" s="10">
        <f>H32+H35</f>
        <v>702917.8</v>
      </c>
      <c r="I31" s="10">
        <f t="shared" si="1"/>
        <v>0</v>
      </c>
      <c r="J31" s="10">
        <f>J32+J35</f>
        <v>766124.20000000007</v>
      </c>
      <c r="K31" s="10">
        <f>K32+K35</f>
        <v>766124.20000000007</v>
      </c>
      <c r="L31" s="10">
        <f t="shared" si="2"/>
        <v>0</v>
      </c>
    </row>
    <row r="32" spans="1:12" ht="31.5">
      <c r="A32" s="8" t="s">
        <v>68</v>
      </c>
      <c r="B32" s="9" t="s">
        <v>69</v>
      </c>
      <c r="C32" s="10">
        <f>SUM(C33:C34)</f>
        <v>636295.69999999995</v>
      </c>
      <c r="D32" s="10">
        <f>SUM(D33:D34)</f>
        <v>623530.1</v>
      </c>
      <c r="E32" s="10">
        <f t="shared" si="0"/>
        <v>-12765.599999999977</v>
      </c>
      <c r="F32" s="11"/>
      <c r="G32" s="10">
        <f>SUM(G33:G34)</f>
        <v>692606.8</v>
      </c>
      <c r="H32" s="10">
        <f>SUM(H33:H34)</f>
        <v>692606.8</v>
      </c>
      <c r="I32" s="10">
        <f t="shared" si="1"/>
        <v>0</v>
      </c>
      <c r="J32" s="10">
        <f>SUM(J33:J34)</f>
        <v>756719.8</v>
      </c>
      <c r="K32" s="10">
        <f>SUM(K33:K34)</f>
        <v>756719.8</v>
      </c>
      <c r="L32" s="10">
        <f t="shared" si="2"/>
        <v>0</v>
      </c>
    </row>
    <row r="33" spans="1:12" ht="63">
      <c r="A33" s="5" t="s">
        <v>70</v>
      </c>
      <c r="B33" s="19" t="s">
        <v>71</v>
      </c>
      <c r="C33" s="14">
        <v>485375.7</v>
      </c>
      <c r="D33" s="14">
        <v>472610.1</v>
      </c>
      <c r="E33" s="14">
        <f t="shared" si="0"/>
        <v>-12765.600000000035</v>
      </c>
      <c r="F33" s="15" t="s">
        <v>18</v>
      </c>
      <c r="G33" s="14">
        <v>529980</v>
      </c>
      <c r="H33" s="14">
        <v>529980</v>
      </c>
      <c r="I33" s="10">
        <f t="shared" si="1"/>
        <v>0</v>
      </c>
      <c r="J33" s="14">
        <v>583986.4</v>
      </c>
      <c r="K33" s="14">
        <v>583986.4</v>
      </c>
      <c r="L33" s="10">
        <f t="shared" si="2"/>
        <v>0</v>
      </c>
    </row>
    <row r="34" spans="1:12" ht="94.5">
      <c r="A34" s="5" t="s">
        <v>72</v>
      </c>
      <c r="B34" s="19" t="s">
        <v>73</v>
      </c>
      <c r="C34" s="14">
        <v>150920</v>
      </c>
      <c r="D34" s="14">
        <v>150920</v>
      </c>
      <c r="E34" s="14">
        <f t="shared" si="0"/>
        <v>0</v>
      </c>
      <c r="F34" s="15"/>
      <c r="G34" s="14">
        <v>162626.79999999999</v>
      </c>
      <c r="H34" s="14">
        <v>162626.79999999999</v>
      </c>
      <c r="I34" s="10">
        <f t="shared" si="1"/>
        <v>0</v>
      </c>
      <c r="J34" s="14">
        <v>172733.4</v>
      </c>
      <c r="K34" s="14">
        <v>172733.4</v>
      </c>
      <c r="L34" s="10">
        <f t="shared" si="2"/>
        <v>0</v>
      </c>
    </row>
    <row r="35" spans="1:12" ht="63">
      <c r="A35" s="5" t="s">
        <v>74</v>
      </c>
      <c r="B35" s="19" t="s">
        <v>75</v>
      </c>
      <c r="C35" s="14">
        <v>11101.4</v>
      </c>
      <c r="D35" s="14">
        <v>23867</v>
      </c>
      <c r="E35" s="14">
        <f t="shared" si="0"/>
        <v>12765.6</v>
      </c>
      <c r="F35" s="15" t="s">
        <v>18</v>
      </c>
      <c r="G35" s="14">
        <v>10311</v>
      </c>
      <c r="H35" s="14">
        <v>10311</v>
      </c>
      <c r="I35" s="10">
        <f t="shared" si="1"/>
        <v>0</v>
      </c>
      <c r="J35" s="14">
        <v>9404.4</v>
      </c>
      <c r="K35" s="14">
        <v>9404.4</v>
      </c>
      <c r="L35" s="10">
        <f t="shared" si="2"/>
        <v>0</v>
      </c>
    </row>
    <row r="36" spans="1:12">
      <c r="A36" s="8" t="s">
        <v>76</v>
      </c>
      <c r="B36" s="28" t="s">
        <v>77</v>
      </c>
      <c r="C36" s="10">
        <f>C37+C38</f>
        <v>215216.8</v>
      </c>
      <c r="D36" s="10">
        <f>D37+D38</f>
        <v>215216.8</v>
      </c>
      <c r="E36" s="14">
        <f t="shared" si="0"/>
        <v>0</v>
      </c>
      <c r="F36" s="11"/>
      <c r="G36" s="10">
        <f>G37+G38</f>
        <v>215328.4</v>
      </c>
      <c r="H36" s="10">
        <f>H37+H38</f>
        <v>215328.4</v>
      </c>
      <c r="I36" s="10">
        <f t="shared" si="1"/>
        <v>0</v>
      </c>
      <c r="J36" s="10">
        <f>J37+J38</f>
        <v>215440.2</v>
      </c>
      <c r="K36" s="10">
        <f>K37+K38</f>
        <v>215440.2</v>
      </c>
      <c r="L36" s="10">
        <f t="shared" si="2"/>
        <v>0</v>
      </c>
    </row>
    <row r="37" spans="1:12" ht="78.75">
      <c r="A37" s="5" t="s">
        <v>78</v>
      </c>
      <c r="B37" s="19" t="s">
        <v>79</v>
      </c>
      <c r="C37" s="14">
        <v>111616.8</v>
      </c>
      <c r="D37" s="14">
        <v>111616.8</v>
      </c>
      <c r="E37" s="14">
        <f t="shared" si="0"/>
        <v>0</v>
      </c>
      <c r="F37" s="15"/>
      <c r="G37" s="14">
        <v>111728.4</v>
      </c>
      <c r="H37" s="14">
        <v>111728.4</v>
      </c>
      <c r="I37" s="10">
        <f t="shared" si="1"/>
        <v>0</v>
      </c>
      <c r="J37" s="14">
        <v>111840.2</v>
      </c>
      <c r="K37" s="14">
        <v>111840.2</v>
      </c>
      <c r="L37" s="10">
        <f t="shared" si="2"/>
        <v>0</v>
      </c>
    </row>
    <row r="38" spans="1:12">
      <c r="A38" s="5" t="s">
        <v>80</v>
      </c>
      <c r="B38" s="9" t="s">
        <v>81</v>
      </c>
      <c r="C38" s="10">
        <f>C39+C40</f>
        <v>103600</v>
      </c>
      <c r="D38" s="10">
        <f>D39+D40</f>
        <v>103600</v>
      </c>
      <c r="E38" s="10">
        <f t="shared" si="0"/>
        <v>0</v>
      </c>
      <c r="F38" s="11"/>
      <c r="G38" s="10">
        <f>G39+G40</f>
        <v>103600</v>
      </c>
      <c r="H38" s="10">
        <f>H39+H40</f>
        <v>103600</v>
      </c>
      <c r="I38" s="10">
        <f t="shared" si="1"/>
        <v>0</v>
      </c>
      <c r="J38" s="10">
        <f>J39+J40</f>
        <v>103600</v>
      </c>
      <c r="K38" s="10">
        <f>K39+K40</f>
        <v>103600</v>
      </c>
      <c r="L38" s="10">
        <f t="shared" si="2"/>
        <v>0</v>
      </c>
    </row>
    <row r="39" spans="1:12" ht="63">
      <c r="A39" s="5" t="s">
        <v>82</v>
      </c>
      <c r="B39" s="19" t="s">
        <v>83</v>
      </c>
      <c r="C39" s="14">
        <v>75800</v>
      </c>
      <c r="D39" s="14">
        <v>75800</v>
      </c>
      <c r="E39" s="14">
        <f t="shared" si="0"/>
        <v>0</v>
      </c>
      <c r="F39" s="15"/>
      <c r="G39" s="14">
        <v>75800</v>
      </c>
      <c r="H39" s="14">
        <v>75800</v>
      </c>
      <c r="I39" s="10">
        <f t="shared" si="1"/>
        <v>0</v>
      </c>
      <c r="J39" s="14">
        <v>75800</v>
      </c>
      <c r="K39" s="14">
        <v>75800</v>
      </c>
      <c r="L39" s="10">
        <f t="shared" si="2"/>
        <v>0</v>
      </c>
    </row>
    <row r="40" spans="1:12" ht="63">
      <c r="A40" s="5" t="s">
        <v>84</v>
      </c>
      <c r="B40" s="19" t="s">
        <v>85</v>
      </c>
      <c r="C40" s="14">
        <v>27800</v>
      </c>
      <c r="D40" s="14">
        <v>27800</v>
      </c>
      <c r="E40" s="14">
        <f t="shared" si="0"/>
        <v>0</v>
      </c>
      <c r="F40" s="15"/>
      <c r="G40" s="14">
        <v>27800</v>
      </c>
      <c r="H40" s="14">
        <v>27800</v>
      </c>
      <c r="I40" s="10">
        <f t="shared" si="1"/>
        <v>0</v>
      </c>
      <c r="J40" s="14">
        <v>27800</v>
      </c>
      <c r="K40" s="14">
        <v>27800</v>
      </c>
      <c r="L40" s="10">
        <f t="shared" si="2"/>
        <v>0</v>
      </c>
    </row>
    <row r="41" spans="1:12">
      <c r="A41" s="8" t="s">
        <v>86</v>
      </c>
      <c r="B41" s="9" t="s">
        <v>87</v>
      </c>
      <c r="C41" s="10">
        <f>SUM(C42:C43)</f>
        <v>88380.4</v>
      </c>
      <c r="D41" s="10">
        <f>SUM(D42:D43)</f>
        <v>88380.4</v>
      </c>
      <c r="E41" s="10">
        <f t="shared" si="0"/>
        <v>0</v>
      </c>
      <c r="F41" s="11"/>
      <c r="G41" s="10">
        <f>SUM(G42:G43)</f>
        <v>92269</v>
      </c>
      <c r="H41" s="10">
        <f>SUM(H42:H43)</f>
        <v>92269</v>
      </c>
      <c r="I41" s="10">
        <f t="shared" si="1"/>
        <v>0</v>
      </c>
      <c r="J41" s="10">
        <f>SUM(J42:J43)</f>
        <v>96698</v>
      </c>
      <c r="K41" s="10">
        <f>SUM(K42:K43)</f>
        <v>96698</v>
      </c>
      <c r="L41" s="10">
        <f t="shared" si="2"/>
        <v>0</v>
      </c>
    </row>
    <row r="42" spans="1:12" ht="63">
      <c r="A42" s="5" t="s">
        <v>88</v>
      </c>
      <c r="B42" s="19" t="s">
        <v>89</v>
      </c>
      <c r="C42" s="14">
        <v>88380.4</v>
      </c>
      <c r="D42" s="14">
        <v>88380.4</v>
      </c>
      <c r="E42" s="14">
        <f t="shared" si="0"/>
        <v>0</v>
      </c>
      <c r="F42" s="15"/>
      <c r="G42" s="14">
        <v>92269</v>
      </c>
      <c r="H42" s="14">
        <v>92269</v>
      </c>
      <c r="I42" s="10">
        <f t="shared" si="1"/>
        <v>0</v>
      </c>
      <c r="J42" s="14">
        <v>96683</v>
      </c>
      <c r="K42" s="14">
        <v>96683</v>
      </c>
      <c r="L42" s="10">
        <f t="shared" si="2"/>
        <v>0</v>
      </c>
    </row>
    <row r="43" spans="1:12" ht="47.25">
      <c r="A43" s="5" t="s">
        <v>90</v>
      </c>
      <c r="B43" s="19" t="s">
        <v>91</v>
      </c>
      <c r="C43" s="14">
        <v>0</v>
      </c>
      <c r="D43" s="14">
        <v>0</v>
      </c>
      <c r="E43" s="14">
        <f t="shared" si="0"/>
        <v>0</v>
      </c>
      <c r="F43" s="15"/>
      <c r="G43" s="14">
        <v>0</v>
      </c>
      <c r="H43" s="14">
        <v>0</v>
      </c>
      <c r="I43" s="10">
        <f t="shared" si="1"/>
        <v>0</v>
      </c>
      <c r="J43" s="14">
        <v>15</v>
      </c>
      <c r="K43" s="14">
        <v>15</v>
      </c>
      <c r="L43" s="10">
        <f t="shared" si="2"/>
        <v>0</v>
      </c>
    </row>
    <row r="44" spans="1:12">
      <c r="A44" s="29" t="s">
        <v>92</v>
      </c>
      <c r="B44" s="30"/>
      <c r="C44" s="10">
        <f>C6+C23+C31+C36+C41</f>
        <v>3485923</v>
      </c>
      <c r="D44" s="10">
        <f>D6+D23+D31+D36+D41</f>
        <v>3485398.5</v>
      </c>
      <c r="E44" s="10">
        <f t="shared" si="0"/>
        <v>-524.5</v>
      </c>
      <c r="F44" s="11"/>
      <c r="G44" s="10">
        <f>G6+G24+G31+G36+G41</f>
        <v>3908235.6999999997</v>
      </c>
      <c r="H44" s="10">
        <f>H6+H24+H31+H36+H41</f>
        <v>3908235.6999999997</v>
      </c>
      <c r="I44" s="10">
        <f t="shared" si="1"/>
        <v>0</v>
      </c>
      <c r="J44" s="10">
        <f>J6+J24+J31+J36+J41</f>
        <v>4221576.9000000004</v>
      </c>
      <c r="K44" s="10">
        <f>K6+K24+K31+K36+K41</f>
        <v>4221576.9000000004</v>
      </c>
      <c r="L44" s="10">
        <f t="shared" si="2"/>
        <v>0</v>
      </c>
    </row>
    <row r="45" spans="1:12" ht="31.5">
      <c r="A45" s="8" t="s">
        <v>93</v>
      </c>
      <c r="B45" s="28" t="s">
        <v>94</v>
      </c>
      <c r="C45" s="10">
        <f>SUM(C46:C55)</f>
        <v>94282.500000000015</v>
      </c>
      <c r="D45" s="10">
        <f>SUM(D46:D55)</f>
        <v>95840.8</v>
      </c>
      <c r="E45" s="14">
        <f t="shared" si="0"/>
        <v>1558.2999999999884</v>
      </c>
      <c r="F45" s="11"/>
      <c r="G45" s="10">
        <f>SUM(G47:G55)</f>
        <v>94167.10000000002</v>
      </c>
      <c r="H45" s="10">
        <f>SUM(H47:H55)</f>
        <v>94167.10000000002</v>
      </c>
      <c r="I45" s="10">
        <f t="shared" si="1"/>
        <v>0</v>
      </c>
      <c r="J45" s="10">
        <f>SUM(J47:J55)</f>
        <v>94078.900000000009</v>
      </c>
      <c r="K45" s="10">
        <f>SUM(K47:K55)</f>
        <v>94078.900000000009</v>
      </c>
      <c r="L45" s="10">
        <f t="shared" si="2"/>
        <v>0</v>
      </c>
    </row>
    <row r="46" spans="1:12" ht="47.25">
      <c r="A46" s="31" t="s">
        <v>95</v>
      </c>
      <c r="B46" s="32" t="s">
        <v>96</v>
      </c>
      <c r="C46" s="14">
        <v>0</v>
      </c>
      <c r="D46" s="14">
        <v>1000</v>
      </c>
      <c r="E46" s="14">
        <f t="shared" si="0"/>
        <v>1000</v>
      </c>
      <c r="F46" s="15" t="s">
        <v>65</v>
      </c>
      <c r="G46" s="10">
        <v>0</v>
      </c>
      <c r="H46" s="10">
        <v>0</v>
      </c>
      <c r="I46" s="10">
        <f t="shared" si="1"/>
        <v>0</v>
      </c>
      <c r="J46" s="10">
        <v>0</v>
      </c>
      <c r="K46" s="10">
        <v>0</v>
      </c>
      <c r="L46" s="10">
        <f t="shared" si="2"/>
        <v>0</v>
      </c>
    </row>
    <row r="47" spans="1:12" ht="63">
      <c r="A47" s="31" t="s">
        <v>97</v>
      </c>
      <c r="B47" s="32" t="s">
        <v>98</v>
      </c>
      <c r="C47" s="14">
        <v>70837.600000000006</v>
      </c>
      <c r="D47" s="14">
        <v>70837.600000000006</v>
      </c>
      <c r="E47" s="14">
        <f t="shared" si="0"/>
        <v>0</v>
      </c>
      <c r="F47" s="15"/>
      <c r="G47" s="14">
        <v>70837.600000000006</v>
      </c>
      <c r="H47" s="14">
        <v>70837.600000000006</v>
      </c>
      <c r="I47" s="10">
        <f t="shared" si="1"/>
        <v>0</v>
      </c>
      <c r="J47" s="14">
        <v>70837.600000000006</v>
      </c>
      <c r="K47" s="14">
        <v>70837.600000000006</v>
      </c>
      <c r="L47" s="10">
        <f t="shared" si="2"/>
        <v>0</v>
      </c>
    </row>
    <row r="48" spans="1:12" ht="63">
      <c r="A48" s="31" t="s">
        <v>99</v>
      </c>
      <c r="B48" s="32" t="s">
        <v>100</v>
      </c>
      <c r="C48" s="14">
        <v>4680.3999999999996</v>
      </c>
      <c r="D48" s="14">
        <v>4680.3999999999996</v>
      </c>
      <c r="E48" s="14">
        <f t="shared" si="0"/>
        <v>0</v>
      </c>
      <c r="F48" s="15"/>
      <c r="G48" s="14">
        <v>4680.3999999999996</v>
      </c>
      <c r="H48" s="14">
        <v>4680.3999999999996</v>
      </c>
      <c r="I48" s="10">
        <f t="shared" si="1"/>
        <v>0</v>
      </c>
      <c r="J48" s="14">
        <v>4680.3999999999996</v>
      </c>
      <c r="K48" s="14">
        <v>4680.3999999999996</v>
      </c>
      <c r="L48" s="10">
        <f t="shared" si="2"/>
        <v>0</v>
      </c>
    </row>
    <row r="49" spans="1:12" ht="63">
      <c r="A49" s="31" t="s">
        <v>101</v>
      </c>
      <c r="B49" s="32" t="s">
        <v>102</v>
      </c>
      <c r="C49" s="14">
        <v>365.1</v>
      </c>
      <c r="D49" s="14">
        <v>365.1</v>
      </c>
      <c r="E49" s="14">
        <f t="shared" si="0"/>
        <v>0</v>
      </c>
      <c r="F49" s="15"/>
      <c r="G49" s="14">
        <v>365.1</v>
      </c>
      <c r="H49" s="14">
        <v>365.1</v>
      </c>
      <c r="I49" s="10">
        <f t="shared" si="1"/>
        <v>0</v>
      </c>
      <c r="J49" s="14">
        <v>365.1</v>
      </c>
      <c r="K49" s="14">
        <v>365.1</v>
      </c>
      <c r="L49" s="10">
        <f t="shared" si="2"/>
        <v>0</v>
      </c>
    </row>
    <row r="50" spans="1:12" ht="63">
      <c r="A50" s="31" t="s">
        <v>103</v>
      </c>
      <c r="B50" s="32" t="s">
        <v>102</v>
      </c>
      <c r="C50" s="14">
        <v>278.10000000000002</v>
      </c>
      <c r="D50" s="14">
        <v>460.2</v>
      </c>
      <c r="E50" s="14">
        <f t="shared" si="0"/>
        <v>182.09999999999997</v>
      </c>
      <c r="F50" s="15" t="s">
        <v>104</v>
      </c>
      <c r="G50" s="14">
        <v>278.10000000000002</v>
      </c>
      <c r="H50" s="14">
        <v>278.10000000000002</v>
      </c>
      <c r="I50" s="10">
        <f t="shared" si="1"/>
        <v>0</v>
      </c>
      <c r="J50" s="14">
        <v>278.10000000000002</v>
      </c>
      <c r="K50" s="14">
        <v>278.10000000000002</v>
      </c>
      <c r="L50" s="10">
        <f t="shared" si="2"/>
        <v>0</v>
      </c>
    </row>
    <row r="51" spans="1:12" ht="63">
      <c r="A51" s="31" t="s">
        <v>105</v>
      </c>
      <c r="B51" s="32" t="s">
        <v>102</v>
      </c>
      <c r="C51" s="14">
        <v>176.2</v>
      </c>
      <c r="D51" s="14">
        <v>176.2</v>
      </c>
      <c r="E51" s="14">
        <f t="shared" si="0"/>
        <v>0</v>
      </c>
      <c r="F51" s="15"/>
      <c r="G51" s="14">
        <v>176.2</v>
      </c>
      <c r="H51" s="14">
        <v>176.2</v>
      </c>
      <c r="I51" s="10">
        <f t="shared" si="1"/>
        <v>0</v>
      </c>
      <c r="J51" s="14">
        <v>176.2</v>
      </c>
      <c r="K51" s="14">
        <v>176.2</v>
      </c>
      <c r="L51" s="10">
        <f t="shared" si="2"/>
        <v>0</v>
      </c>
    </row>
    <row r="52" spans="1:12" ht="31.5">
      <c r="A52" s="31" t="s">
        <v>106</v>
      </c>
      <c r="B52" s="33" t="s">
        <v>107</v>
      </c>
      <c r="C52" s="14">
        <v>8000</v>
      </c>
      <c r="D52" s="14">
        <v>8000</v>
      </c>
      <c r="E52" s="14">
        <f t="shared" si="0"/>
        <v>0</v>
      </c>
      <c r="F52" s="15"/>
      <c r="G52" s="34">
        <v>8000</v>
      </c>
      <c r="H52" s="34">
        <v>8000</v>
      </c>
      <c r="I52" s="10">
        <f t="shared" si="1"/>
        <v>0</v>
      </c>
      <c r="J52" s="14">
        <v>8000</v>
      </c>
      <c r="K52" s="14">
        <v>8000</v>
      </c>
      <c r="L52" s="10">
        <f t="shared" si="2"/>
        <v>0</v>
      </c>
    </row>
    <row r="53" spans="1:12" ht="94.5">
      <c r="A53" s="31" t="s">
        <v>108</v>
      </c>
      <c r="B53" s="32" t="s">
        <v>109</v>
      </c>
      <c r="C53" s="14">
        <v>6.6</v>
      </c>
      <c r="D53" s="14">
        <v>23.3</v>
      </c>
      <c r="E53" s="14">
        <f t="shared" si="0"/>
        <v>16.700000000000003</v>
      </c>
      <c r="F53" s="27" t="s">
        <v>65</v>
      </c>
      <c r="G53" s="14">
        <v>6.6</v>
      </c>
      <c r="H53" s="14">
        <v>6.6</v>
      </c>
      <c r="I53" s="10">
        <f t="shared" si="1"/>
        <v>0</v>
      </c>
      <c r="J53" s="14">
        <v>6.6</v>
      </c>
      <c r="K53" s="14">
        <v>6.6</v>
      </c>
      <c r="L53" s="10">
        <f t="shared" si="2"/>
        <v>0</v>
      </c>
    </row>
    <row r="54" spans="1:12" ht="47.25">
      <c r="A54" s="31" t="s">
        <v>110</v>
      </c>
      <c r="B54" s="32" t="s">
        <v>111</v>
      </c>
      <c r="C54" s="14">
        <v>130</v>
      </c>
      <c r="D54" s="14">
        <v>489.5</v>
      </c>
      <c r="E54" s="14">
        <f t="shared" si="0"/>
        <v>359.5</v>
      </c>
      <c r="F54" s="27" t="s">
        <v>65</v>
      </c>
      <c r="G54" s="14">
        <v>130</v>
      </c>
      <c r="H54" s="14">
        <v>130</v>
      </c>
      <c r="I54" s="10">
        <f t="shared" si="1"/>
        <v>0</v>
      </c>
      <c r="J54" s="14">
        <v>130</v>
      </c>
      <c r="K54" s="14">
        <v>130</v>
      </c>
      <c r="L54" s="10">
        <f t="shared" si="2"/>
        <v>0</v>
      </c>
    </row>
    <row r="55" spans="1:12" ht="78.75">
      <c r="A55" s="31" t="s">
        <v>112</v>
      </c>
      <c r="B55" s="19" t="s">
        <v>113</v>
      </c>
      <c r="C55" s="14">
        <v>9808.5</v>
      </c>
      <c r="D55" s="14">
        <v>9808.5</v>
      </c>
      <c r="E55" s="14">
        <f t="shared" si="0"/>
        <v>0</v>
      </c>
      <c r="F55" s="15"/>
      <c r="G55" s="14">
        <v>9693.1</v>
      </c>
      <c r="H55" s="14">
        <v>9693.1</v>
      </c>
      <c r="I55" s="10">
        <f t="shared" si="1"/>
        <v>0</v>
      </c>
      <c r="J55" s="14">
        <v>9604.9</v>
      </c>
      <c r="K55" s="14">
        <v>9604.9</v>
      </c>
      <c r="L55" s="10">
        <f t="shared" si="2"/>
        <v>0</v>
      </c>
    </row>
    <row r="56" spans="1:12">
      <c r="A56" s="8" t="s">
        <v>114</v>
      </c>
      <c r="B56" s="9" t="s">
        <v>115</v>
      </c>
      <c r="C56" s="10">
        <f>SUM(C57:C59)</f>
        <v>2774.1</v>
      </c>
      <c r="D56" s="10">
        <f>SUM(D57:D59)</f>
        <v>2774.1</v>
      </c>
      <c r="E56" s="10">
        <f t="shared" si="0"/>
        <v>0</v>
      </c>
      <c r="F56" s="11"/>
      <c r="G56" s="10">
        <f>SUM(G57:G59)</f>
        <v>2906.5</v>
      </c>
      <c r="H56" s="10">
        <f>SUM(H57:H59)</f>
        <v>2906.5</v>
      </c>
      <c r="I56" s="10">
        <f t="shared" si="1"/>
        <v>0</v>
      </c>
      <c r="J56" s="10">
        <f>SUM(J57:J59)</f>
        <v>3045.1000000000004</v>
      </c>
      <c r="K56" s="10">
        <f>SUM(K57:K59)</f>
        <v>3045.1000000000004</v>
      </c>
      <c r="L56" s="10">
        <f t="shared" si="2"/>
        <v>0</v>
      </c>
    </row>
    <row r="57" spans="1:12" ht="63">
      <c r="A57" s="5" t="s">
        <v>116</v>
      </c>
      <c r="B57" s="19" t="s">
        <v>117</v>
      </c>
      <c r="C57" s="14">
        <v>945.2</v>
      </c>
      <c r="D57" s="14">
        <v>1545.2</v>
      </c>
      <c r="E57" s="14">
        <f t="shared" si="0"/>
        <v>600</v>
      </c>
      <c r="F57" s="15" t="s">
        <v>18</v>
      </c>
      <c r="G57" s="14">
        <v>990.2</v>
      </c>
      <c r="H57" s="14">
        <v>990.2</v>
      </c>
      <c r="I57" s="10">
        <f t="shared" si="1"/>
        <v>0</v>
      </c>
      <c r="J57" s="14">
        <v>1037.5</v>
      </c>
      <c r="K57" s="14">
        <v>1037.5</v>
      </c>
      <c r="L57" s="10">
        <f t="shared" si="2"/>
        <v>0</v>
      </c>
    </row>
    <row r="58" spans="1:12" ht="47.25">
      <c r="A58" s="5" t="s">
        <v>118</v>
      </c>
      <c r="B58" s="19" t="s">
        <v>119</v>
      </c>
      <c r="C58" s="14">
        <v>1694.2</v>
      </c>
      <c r="D58" s="14">
        <v>1094.2</v>
      </c>
      <c r="E58" s="14">
        <f t="shared" si="0"/>
        <v>-600</v>
      </c>
      <c r="F58" s="15" t="s">
        <v>18</v>
      </c>
      <c r="G58" s="14">
        <v>1775.2</v>
      </c>
      <c r="H58" s="14">
        <v>1775.2</v>
      </c>
      <c r="I58" s="10">
        <f t="shared" si="1"/>
        <v>0</v>
      </c>
      <c r="J58" s="14">
        <v>1859.8</v>
      </c>
      <c r="K58" s="14">
        <v>1859.8</v>
      </c>
      <c r="L58" s="10">
        <f t="shared" si="2"/>
        <v>0</v>
      </c>
    </row>
    <row r="59" spans="1:12" ht="47.25">
      <c r="A59" s="5" t="s">
        <v>120</v>
      </c>
      <c r="B59" s="19" t="s">
        <v>121</v>
      </c>
      <c r="C59" s="14">
        <v>134.69999999999999</v>
      </c>
      <c r="D59" s="14">
        <v>134.69999999999999</v>
      </c>
      <c r="E59" s="14">
        <f t="shared" si="0"/>
        <v>0</v>
      </c>
      <c r="F59" s="15"/>
      <c r="G59" s="14">
        <v>141.1</v>
      </c>
      <c r="H59" s="14">
        <v>141.1</v>
      </c>
      <c r="I59" s="10">
        <f t="shared" si="1"/>
        <v>0</v>
      </c>
      <c r="J59" s="14">
        <v>147.80000000000001</v>
      </c>
      <c r="K59" s="14">
        <v>147.80000000000001</v>
      </c>
      <c r="L59" s="10">
        <f t="shared" si="2"/>
        <v>0</v>
      </c>
    </row>
    <row r="60" spans="1:12" ht="31.5">
      <c r="A60" s="8" t="s">
        <v>122</v>
      </c>
      <c r="B60" s="9" t="s">
        <v>123</v>
      </c>
      <c r="C60" s="10">
        <f>C61+C65</f>
        <v>11142.2</v>
      </c>
      <c r="D60" s="10">
        <f>D61+D65</f>
        <v>22745.800000000003</v>
      </c>
      <c r="E60" s="10">
        <f t="shared" si="0"/>
        <v>11603.600000000002</v>
      </c>
      <c r="F60" s="11"/>
      <c r="G60" s="10">
        <f>G61+G65</f>
        <v>10178.9</v>
      </c>
      <c r="H60" s="10">
        <f>H61+H65</f>
        <v>10178.9</v>
      </c>
      <c r="I60" s="10">
        <f t="shared" si="1"/>
        <v>0</v>
      </c>
      <c r="J60" s="10">
        <f>J61+J65</f>
        <v>10242.6</v>
      </c>
      <c r="K60" s="10">
        <f>K61+K65</f>
        <v>10242.6</v>
      </c>
      <c r="L60" s="10">
        <f t="shared" si="2"/>
        <v>0</v>
      </c>
    </row>
    <row r="61" spans="1:12" ht="31.5">
      <c r="A61" s="5" t="s">
        <v>124</v>
      </c>
      <c r="B61" s="19" t="s">
        <v>125</v>
      </c>
      <c r="C61" s="10">
        <f>SUM(C62:C64)</f>
        <v>7779.2</v>
      </c>
      <c r="D61" s="10">
        <f>SUM(D62:D64)</f>
        <v>9572.1999999999989</v>
      </c>
      <c r="E61" s="10">
        <f t="shared" si="0"/>
        <v>1792.9999999999991</v>
      </c>
      <c r="F61" s="11"/>
      <c r="G61" s="10">
        <f>SUM(G62:G64)</f>
        <v>7779.2</v>
      </c>
      <c r="H61" s="10">
        <f>SUM(H62:H64)</f>
        <v>7779.2</v>
      </c>
      <c r="I61" s="10">
        <f t="shared" si="1"/>
        <v>0</v>
      </c>
      <c r="J61" s="10">
        <f>SUM(J62:J64)</f>
        <v>7779.2</v>
      </c>
      <c r="K61" s="10">
        <f>SUM(K62:K64)</f>
        <v>7779.2</v>
      </c>
      <c r="L61" s="10">
        <f t="shared" si="2"/>
        <v>0</v>
      </c>
    </row>
    <row r="62" spans="1:12" ht="63">
      <c r="A62" s="5" t="s">
        <v>126</v>
      </c>
      <c r="B62" s="19" t="s">
        <v>127</v>
      </c>
      <c r="C62" s="14">
        <v>6106.9</v>
      </c>
      <c r="D62" s="14">
        <v>6106.9</v>
      </c>
      <c r="E62" s="14">
        <f t="shared" si="0"/>
        <v>0</v>
      </c>
      <c r="F62" s="15"/>
      <c r="G62" s="14">
        <v>6106.9</v>
      </c>
      <c r="H62" s="14">
        <v>6106.9</v>
      </c>
      <c r="I62" s="10">
        <f t="shared" si="1"/>
        <v>0</v>
      </c>
      <c r="J62" s="14">
        <v>6106.9</v>
      </c>
      <c r="K62" s="14">
        <v>6106.9</v>
      </c>
      <c r="L62" s="10">
        <f t="shared" si="2"/>
        <v>0</v>
      </c>
    </row>
    <row r="63" spans="1:12" ht="60">
      <c r="A63" s="5" t="s">
        <v>128</v>
      </c>
      <c r="B63" s="19" t="s">
        <v>129</v>
      </c>
      <c r="C63" s="14">
        <v>0</v>
      </c>
      <c r="D63" s="14">
        <v>1433</v>
      </c>
      <c r="E63" s="14">
        <f t="shared" si="0"/>
        <v>1433</v>
      </c>
      <c r="F63" s="15" t="s">
        <v>130</v>
      </c>
      <c r="G63" s="14">
        <v>0</v>
      </c>
      <c r="H63" s="14">
        <v>0</v>
      </c>
      <c r="I63" s="10">
        <f t="shared" si="1"/>
        <v>0</v>
      </c>
      <c r="J63" s="14">
        <v>0</v>
      </c>
      <c r="K63" s="14">
        <v>0</v>
      </c>
      <c r="L63" s="10">
        <f t="shared" si="2"/>
        <v>0</v>
      </c>
    </row>
    <row r="64" spans="1:12" ht="48">
      <c r="A64" s="5" t="s">
        <v>131</v>
      </c>
      <c r="B64" s="19" t="s">
        <v>125</v>
      </c>
      <c r="C64" s="14">
        <v>1672.3</v>
      </c>
      <c r="D64" s="14">
        <v>2032.3</v>
      </c>
      <c r="E64" s="14">
        <f t="shared" si="0"/>
        <v>360</v>
      </c>
      <c r="F64" s="15" t="s">
        <v>132</v>
      </c>
      <c r="G64" s="14">
        <v>1672.3</v>
      </c>
      <c r="H64" s="14">
        <v>1672.3</v>
      </c>
      <c r="I64" s="10">
        <f t="shared" si="1"/>
        <v>0</v>
      </c>
      <c r="J64" s="14">
        <v>1672.3</v>
      </c>
      <c r="K64" s="14">
        <v>1672.3</v>
      </c>
      <c r="L64" s="10">
        <f t="shared" si="2"/>
        <v>0</v>
      </c>
    </row>
    <row r="65" spans="1:12">
      <c r="A65" s="8" t="s">
        <v>133</v>
      </c>
      <c r="B65" s="9" t="s">
        <v>134</v>
      </c>
      <c r="C65" s="10">
        <f>C66+C70</f>
        <v>3363</v>
      </c>
      <c r="D65" s="10">
        <f>D66+D70</f>
        <v>13173.600000000002</v>
      </c>
      <c r="E65" s="10">
        <f t="shared" si="0"/>
        <v>9810.6000000000022</v>
      </c>
      <c r="F65" s="11"/>
      <c r="G65" s="10">
        <f>G66+G70</f>
        <v>2399.7000000000003</v>
      </c>
      <c r="H65" s="10">
        <f>H66+H70</f>
        <v>2399.7000000000003</v>
      </c>
      <c r="I65" s="10">
        <f t="shared" si="1"/>
        <v>0</v>
      </c>
      <c r="J65" s="10">
        <f>J66+J70</f>
        <v>2463.4</v>
      </c>
      <c r="K65" s="10">
        <f>K66+K70</f>
        <v>2463.4</v>
      </c>
      <c r="L65" s="10">
        <f t="shared" si="2"/>
        <v>0</v>
      </c>
    </row>
    <row r="66" spans="1:12" ht="31.5">
      <c r="A66" s="5" t="s">
        <v>135</v>
      </c>
      <c r="B66" s="19" t="s">
        <v>136</v>
      </c>
      <c r="C66" s="14">
        <f>SUM(C67:C69)</f>
        <v>1599.3</v>
      </c>
      <c r="D66" s="14">
        <f>SUM(D67:D69)</f>
        <v>2551.1</v>
      </c>
      <c r="E66" s="14">
        <f t="shared" si="0"/>
        <v>951.8</v>
      </c>
      <c r="F66" s="15"/>
      <c r="G66" s="14">
        <f>SUM(G67:G69)</f>
        <v>1639.5000000000002</v>
      </c>
      <c r="H66" s="14">
        <f>SUM(H67:H69)</f>
        <v>1639.5000000000002</v>
      </c>
      <c r="I66" s="10">
        <f t="shared" si="1"/>
        <v>0</v>
      </c>
      <c r="J66" s="14">
        <f>SUM(J67:J69)</f>
        <v>1703.2</v>
      </c>
      <c r="K66" s="14">
        <f>SUM(K67:K69)</f>
        <v>1703.2</v>
      </c>
      <c r="L66" s="10">
        <f t="shared" si="2"/>
        <v>0</v>
      </c>
    </row>
    <row r="67" spans="1:12" ht="31.5">
      <c r="A67" s="5" t="s">
        <v>137</v>
      </c>
      <c r="B67" s="19" t="s">
        <v>136</v>
      </c>
      <c r="C67" s="14">
        <v>370.1</v>
      </c>
      <c r="D67" s="14">
        <v>470.1</v>
      </c>
      <c r="E67" s="14">
        <f t="shared" si="0"/>
        <v>100</v>
      </c>
      <c r="F67" s="15" t="s">
        <v>18</v>
      </c>
      <c r="G67" s="14">
        <v>370.1</v>
      </c>
      <c r="H67" s="14">
        <v>370.1</v>
      </c>
      <c r="I67" s="10">
        <f t="shared" si="1"/>
        <v>0</v>
      </c>
      <c r="J67" s="14">
        <v>370.1</v>
      </c>
      <c r="K67" s="14">
        <v>370.1</v>
      </c>
      <c r="L67" s="10">
        <f t="shared" si="2"/>
        <v>0</v>
      </c>
    </row>
    <row r="68" spans="1:12" ht="60">
      <c r="A68" s="5" t="s">
        <v>138</v>
      </c>
      <c r="B68" s="19" t="s">
        <v>136</v>
      </c>
      <c r="C68" s="14">
        <v>1078.5</v>
      </c>
      <c r="D68" s="14">
        <v>1930.3</v>
      </c>
      <c r="E68" s="14">
        <f t="shared" si="0"/>
        <v>851.8</v>
      </c>
      <c r="F68" s="15" t="s">
        <v>104</v>
      </c>
      <c r="G68" s="14">
        <v>1118.7</v>
      </c>
      <c r="H68" s="14">
        <v>1118.7</v>
      </c>
      <c r="I68" s="10">
        <f t="shared" si="1"/>
        <v>0</v>
      </c>
      <c r="J68" s="14">
        <v>1182.4000000000001</v>
      </c>
      <c r="K68" s="14">
        <v>1182.4000000000001</v>
      </c>
      <c r="L68" s="10">
        <f t="shared" si="2"/>
        <v>0</v>
      </c>
    </row>
    <row r="69" spans="1:12" ht="31.5">
      <c r="A69" s="5" t="s">
        <v>139</v>
      </c>
      <c r="B69" s="19" t="s">
        <v>136</v>
      </c>
      <c r="C69" s="14">
        <v>150.69999999999999</v>
      </c>
      <c r="D69" s="14">
        <v>150.69999999999999</v>
      </c>
      <c r="E69" s="14">
        <f t="shared" si="0"/>
        <v>0</v>
      </c>
      <c r="F69" s="15"/>
      <c r="G69" s="14">
        <v>150.69999999999999</v>
      </c>
      <c r="H69" s="14">
        <v>150.69999999999999</v>
      </c>
      <c r="I69" s="10">
        <f t="shared" si="1"/>
        <v>0</v>
      </c>
      <c r="J69" s="14">
        <v>150.69999999999999</v>
      </c>
      <c r="K69" s="14">
        <v>150.69999999999999</v>
      </c>
      <c r="L69" s="10">
        <f t="shared" si="2"/>
        <v>0</v>
      </c>
    </row>
    <row r="70" spans="1:12">
      <c r="A70" s="5" t="s">
        <v>140</v>
      </c>
      <c r="B70" s="19" t="s">
        <v>141</v>
      </c>
      <c r="C70" s="14">
        <f>SUM(C71:C73)</f>
        <v>1763.7</v>
      </c>
      <c r="D70" s="14">
        <f>SUM(D71:D75)</f>
        <v>10622.500000000002</v>
      </c>
      <c r="E70" s="14">
        <f t="shared" si="0"/>
        <v>8858.8000000000011</v>
      </c>
      <c r="F70" s="15"/>
      <c r="G70" s="14">
        <f>SUM(G71:G73)</f>
        <v>760.2</v>
      </c>
      <c r="H70" s="14">
        <f>SUM(H71:H73)</f>
        <v>760.2</v>
      </c>
      <c r="I70" s="10">
        <f t="shared" si="1"/>
        <v>0</v>
      </c>
      <c r="J70" s="14">
        <f>SUM(J71:J73)</f>
        <v>760.2</v>
      </c>
      <c r="K70" s="14">
        <f>SUM(K71:K73)</f>
        <v>760.2</v>
      </c>
      <c r="L70" s="10">
        <f t="shared" si="2"/>
        <v>0</v>
      </c>
    </row>
    <row r="71" spans="1:12" ht="24">
      <c r="A71" s="5" t="s">
        <v>142</v>
      </c>
      <c r="B71" s="19" t="s">
        <v>141</v>
      </c>
      <c r="C71" s="14">
        <v>760.2</v>
      </c>
      <c r="D71" s="14">
        <v>8299.2000000000007</v>
      </c>
      <c r="E71" s="14">
        <f t="shared" si="0"/>
        <v>7539.0000000000009</v>
      </c>
      <c r="F71" s="27" t="s">
        <v>65</v>
      </c>
      <c r="G71" s="14">
        <v>760.2</v>
      </c>
      <c r="H71" s="14">
        <v>760.2</v>
      </c>
      <c r="I71" s="10">
        <f t="shared" si="1"/>
        <v>0</v>
      </c>
      <c r="J71" s="14">
        <v>760.2</v>
      </c>
      <c r="K71" s="14">
        <v>760.2</v>
      </c>
      <c r="L71" s="10">
        <f t="shared" si="2"/>
        <v>0</v>
      </c>
    </row>
    <row r="72" spans="1:12" ht="24">
      <c r="A72" s="5" t="s">
        <v>143</v>
      </c>
      <c r="B72" s="19" t="s">
        <v>141</v>
      </c>
      <c r="C72" s="14">
        <v>0</v>
      </c>
      <c r="D72" s="14">
        <v>0.1</v>
      </c>
      <c r="E72" s="14">
        <f t="shared" si="0"/>
        <v>0.1</v>
      </c>
      <c r="F72" s="27" t="s">
        <v>65</v>
      </c>
      <c r="G72" s="14">
        <v>0</v>
      </c>
      <c r="H72" s="14">
        <v>0</v>
      </c>
      <c r="I72" s="10">
        <f>H72-G72</f>
        <v>0</v>
      </c>
      <c r="J72" s="14">
        <v>0</v>
      </c>
      <c r="K72" s="14">
        <v>0</v>
      </c>
      <c r="L72" s="10">
        <f>K72-J72</f>
        <v>0</v>
      </c>
    </row>
    <row r="73" spans="1:12" ht="24">
      <c r="A73" s="5" t="s">
        <v>144</v>
      </c>
      <c r="B73" s="19" t="s">
        <v>141</v>
      </c>
      <c r="C73" s="14">
        <v>1003.5</v>
      </c>
      <c r="D73" s="14">
        <v>2025.5</v>
      </c>
      <c r="E73" s="14">
        <f t="shared" si="0"/>
        <v>1022</v>
      </c>
      <c r="F73" s="27" t="s">
        <v>65</v>
      </c>
      <c r="G73" s="14">
        <v>0</v>
      </c>
      <c r="H73" s="14">
        <v>0</v>
      </c>
      <c r="I73" s="10">
        <f t="shared" si="1"/>
        <v>0</v>
      </c>
      <c r="J73" s="14">
        <v>0</v>
      </c>
      <c r="K73" s="14">
        <v>0</v>
      </c>
      <c r="L73" s="10">
        <f t="shared" si="2"/>
        <v>0</v>
      </c>
    </row>
    <row r="74" spans="1:12" ht="24">
      <c r="A74" s="5" t="s">
        <v>145</v>
      </c>
      <c r="B74" s="19" t="s">
        <v>141</v>
      </c>
      <c r="C74" s="14">
        <v>0</v>
      </c>
      <c r="D74" s="14">
        <v>279.60000000000002</v>
      </c>
      <c r="E74" s="14">
        <f t="shared" si="0"/>
        <v>279.60000000000002</v>
      </c>
      <c r="F74" s="27" t="s">
        <v>65</v>
      </c>
      <c r="G74" s="14">
        <v>0</v>
      </c>
      <c r="H74" s="14">
        <v>0</v>
      </c>
      <c r="I74" s="10">
        <f>H74-G74</f>
        <v>0</v>
      </c>
      <c r="J74" s="14">
        <v>0</v>
      </c>
      <c r="K74" s="14">
        <v>0</v>
      </c>
      <c r="L74" s="10">
        <f>K74-J74</f>
        <v>0</v>
      </c>
    </row>
    <row r="75" spans="1:12" ht="24">
      <c r="A75" s="5" t="s">
        <v>146</v>
      </c>
      <c r="B75" s="19" t="s">
        <v>141</v>
      </c>
      <c r="C75" s="14">
        <v>0</v>
      </c>
      <c r="D75" s="14">
        <v>18.100000000000001</v>
      </c>
      <c r="E75" s="14">
        <f t="shared" si="0"/>
        <v>18.100000000000001</v>
      </c>
      <c r="F75" s="27" t="s">
        <v>65</v>
      </c>
      <c r="G75" s="14">
        <v>0</v>
      </c>
      <c r="H75" s="14">
        <v>0</v>
      </c>
      <c r="I75" s="10">
        <f>H75-G75</f>
        <v>0</v>
      </c>
      <c r="J75" s="14">
        <v>0</v>
      </c>
      <c r="K75" s="14">
        <v>0</v>
      </c>
      <c r="L75" s="10">
        <f>K75-J75</f>
        <v>0</v>
      </c>
    </row>
    <row r="76" spans="1:12">
      <c r="A76" s="8" t="s">
        <v>147</v>
      </c>
      <c r="B76" s="9" t="s">
        <v>148</v>
      </c>
      <c r="C76" s="10">
        <f>SUM(C77:C85)</f>
        <v>51736</v>
      </c>
      <c r="D76" s="10">
        <f>SUM(D77:D85)</f>
        <v>53614.5</v>
      </c>
      <c r="E76" s="10">
        <f t="shared" si="0"/>
        <v>1878.5</v>
      </c>
      <c r="F76" s="11"/>
      <c r="G76" s="10">
        <f>SUM(G77:G85)</f>
        <v>41794</v>
      </c>
      <c r="H76" s="10">
        <f>SUM(H77:H85)</f>
        <v>41794</v>
      </c>
      <c r="I76" s="10">
        <f t="shared" si="1"/>
        <v>0</v>
      </c>
      <c r="J76" s="10">
        <f>SUM(J77:J85)</f>
        <v>40669.699999999997</v>
      </c>
      <c r="K76" s="10">
        <f>SUM(K77:K85)</f>
        <v>40669.699999999997</v>
      </c>
      <c r="L76" s="10">
        <f t="shared" si="2"/>
        <v>0</v>
      </c>
    </row>
    <row r="77" spans="1:12" ht="78.75">
      <c r="A77" s="16" t="s">
        <v>149</v>
      </c>
      <c r="B77" s="19" t="s">
        <v>150</v>
      </c>
      <c r="C77" s="14">
        <v>10.5</v>
      </c>
      <c r="D77" s="14">
        <v>10.5</v>
      </c>
      <c r="E77" s="14">
        <f t="shared" si="0"/>
        <v>0</v>
      </c>
      <c r="F77" s="15"/>
      <c r="G77" s="14">
        <v>10.5</v>
      </c>
      <c r="H77" s="14">
        <v>10.5</v>
      </c>
      <c r="I77" s="10">
        <f t="shared" si="1"/>
        <v>0</v>
      </c>
      <c r="J77" s="14">
        <v>10.5</v>
      </c>
      <c r="K77" s="14">
        <v>10.5</v>
      </c>
      <c r="L77" s="10">
        <f t="shared" si="2"/>
        <v>0</v>
      </c>
    </row>
    <row r="78" spans="1:12" ht="78.75">
      <c r="A78" s="5" t="s">
        <v>151</v>
      </c>
      <c r="B78" s="19" t="s">
        <v>152</v>
      </c>
      <c r="C78" s="14">
        <v>4360.3999999999996</v>
      </c>
      <c r="D78" s="14">
        <v>4360.3999999999996</v>
      </c>
      <c r="E78" s="14">
        <f t="shared" si="0"/>
        <v>0</v>
      </c>
      <c r="F78" s="15"/>
      <c r="G78" s="14">
        <v>2598</v>
      </c>
      <c r="H78" s="14">
        <v>2598</v>
      </c>
      <c r="I78" s="10">
        <f t="shared" si="1"/>
        <v>0</v>
      </c>
      <c r="J78" s="14">
        <v>2034.6</v>
      </c>
      <c r="K78" s="14">
        <v>2034.6</v>
      </c>
      <c r="L78" s="10">
        <f t="shared" si="2"/>
        <v>0</v>
      </c>
    </row>
    <row r="79" spans="1:12" ht="84">
      <c r="A79" s="16" t="s">
        <v>153</v>
      </c>
      <c r="B79" s="19" t="s">
        <v>154</v>
      </c>
      <c r="C79" s="14">
        <v>0</v>
      </c>
      <c r="D79" s="14">
        <v>30.6</v>
      </c>
      <c r="E79" s="14">
        <f t="shared" si="0"/>
        <v>30.6</v>
      </c>
      <c r="F79" s="15" t="s">
        <v>155</v>
      </c>
      <c r="G79" s="14">
        <v>0</v>
      </c>
      <c r="H79" s="14">
        <v>0</v>
      </c>
      <c r="I79" s="10">
        <f t="shared" si="1"/>
        <v>0</v>
      </c>
      <c r="J79" s="14">
        <v>0</v>
      </c>
      <c r="K79" s="14">
        <v>0</v>
      </c>
      <c r="L79" s="10">
        <f t="shared" si="2"/>
        <v>0</v>
      </c>
    </row>
    <row r="80" spans="1:12" ht="78.75">
      <c r="A80" s="5" t="s">
        <v>156</v>
      </c>
      <c r="B80" s="19" t="s">
        <v>157</v>
      </c>
      <c r="C80" s="14">
        <v>124.6</v>
      </c>
      <c r="D80" s="14">
        <v>124.6</v>
      </c>
      <c r="E80" s="14">
        <f t="shared" si="0"/>
        <v>0</v>
      </c>
      <c r="F80" s="15"/>
      <c r="G80" s="14">
        <v>124.6</v>
      </c>
      <c r="H80" s="14">
        <v>124.6</v>
      </c>
      <c r="I80" s="10">
        <f t="shared" si="1"/>
        <v>0</v>
      </c>
      <c r="J80" s="14">
        <v>124.6</v>
      </c>
      <c r="K80" s="14">
        <v>124.6</v>
      </c>
      <c r="L80" s="10">
        <f t="shared" si="2"/>
        <v>0</v>
      </c>
    </row>
    <row r="81" spans="1:12" ht="47.25">
      <c r="A81" s="31" t="s">
        <v>158</v>
      </c>
      <c r="B81" s="19" t="s">
        <v>159</v>
      </c>
      <c r="C81" s="14">
        <v>0</v>
      </c>
      <c r="D81" s="14">
        <v>910</v>
      </c>
      <c r="E81" s="14">
        <f t="shared" si="0"/>
        <v>910</v>
      </c>
      <c r="F81" s="27" t="s">
        <v>65</v>
      </c>
      <c r="G81" s="14">
        <v>0</v>
      </c>
      <c r="H81" s="14">
        <v>0</v>
      </c>
      <c r="I81" s="10">
        <f t="shared" si="1"/>
        <v>0</v>
      </c>
      <c r="J81" s="14">
        <v>0</v>
      </c>
      <c r="K81" s="14">
        <v>0</v>
      </c>
      <c r="L81" s="10">
        <f t="shared" si="2"/>
        <v>0</v>
      </c>
    </row>
    <row r="82" spans="1:12" ht="47.25">
      <c r="A82" s="31" t="s">
        <v>160</v>
      </c>
      <c r="B82" s="19" t="s">
        <v>161</v>
      </c>
      <c r="C82" s="14">
        <v>30500</v>
      </c>
      <c r="D82" s="14">
        <v>30500</v>
      </c>
      <c r="E82" s="14">
        <f t="shared" si="0"/>
        <v>0</v>
      </c>
      <c r="F82" s="15" t="s">
        <v>18</v>
      </c>
      <c r="G82" s="14">
        <v>30500</v>
      </c>
      <c r="H82" s="14">
        <v>30500</v>
      </c>
      <c r="I82" s="10">
        <f t="shared" si="1"/>
        <v>0</v>
      </c>
      <c r="J82" s="14">
        <v>30500</v>
      </c>
      <c r="K82" s="14">
        <v>30500</v>
      </c>
      <c r="L82" s="10">
        <f t="shared" si="2"/>
        <v>0</v>
      </c>
    </row>
    <row r="83" spans="1:12" ht="47.25">
      <c r="A83" s="31" t="s">
        <v>162</v>
      </c>
      <c r="B83" s="19" t="s">
        <v>163</v>
      </c>
      <c r="C83" s="14">
        <v>800</v>
      </c>
      <c r="D83" s="14">
        <v>1737.9</v>
      </c>
      <c r="E83" s="14">
        <f t="shared" si="0"/>
        <v>937.90000000000009</v>
      </c>
      <c r="F83" s="15" t="s">
        <v>18</v>
      </c>
      <c r="G83" s="14">
        <v>800</v>
      </c>
      <c r="H83" s="14">
        <v>800</v>
      </c>
      <c r="I83" s="10">
        <f t="shared" si="1"/>
        <v>0</v>
      </c>
      <c r="J83" s="14">
        <v>800</v>
      </c>
      <c r="K83" s="14">
        <v>800</v>
      </c>
      <c r="L83" s="10">
        <f t="shared" si="2"/>
        <v>0</v>
      </c>
    </row>
    <row r="84" spans="1:12" ht="78.75">
      <c r="A84" s="31" t="s">
        <v>164</v>
      </c>
      <c r="B84" s="33" t="s">
        <v>165</v>
      </c>
      <c r="C84" s="14">
        <v>10571.6</v>
      </c>
      <c r="D84" s="14">
        <v>10571.6</v>
      </c>
      <c r="E84" s="14">
        <f t="shared" si="0"/>
        <v>0</v>
      </c>
      <c r="F84" s="15"/>
      <c r="G84" s="14">
        <v>7200</v>
      </c>
      <c r="H84" s="14">
        <v>7200</v>
      </c>
      <c r="I84" s="10">
        <f t="shared" si="1"/>
        <v>0</v>
      </c>
      <c r="J84" s="14">
        <v>7200</v>
      </c>
      <c r="K84" s="14">
        <v>7200</v>
      </c>
      <c r="L84" s="10">
        <f t="shared" si="2"/>
        <v>0</v>
      </c>
    </row>
    <row r="85" spans="1:12" ht="47.25">
      <c r="A85" s="31" t="s">
        <v>166</v>
      </c>
      <c r="B85" s="33" t="s">
        <v>167</v>
      </c>
      <c r="C85" s="14">
        <v>5368.9</v>
      </c>
      <c r="D85" s="14">
        <v>5368.9</v>
      </c>
      <c r="E85" s="14">
        <f t="shared" si="0"/>
        <v>0</v>
      </c>
      <c r="F85" s="15"/>
      <c r="G85" s="14">
        <v>560.9</v>
      </c>
      <c r="H85" s="14">
        <v>560.9</v>
      </c>
      <c r="I85" s="10">
        <f t="shared" si="1"/>
        <v>0</v>
      </c>
      <c r="J85" s="14">
        <v>0</v>
      </c>
      <c r="K85" s="14">
        <v>0</v>
      </c>
      <c r="L85" s="10">
        <f t="shared" si="2"/>
        <v>0</v>
      </c>
    </row>
    <row r="86" spans="1:12">
      <c r="A86" s="8" t="s">
        <v>168</v>
      </c>
      <c r="B86" s="9" t="s">
        <v>169</v>
      </c>
      <c r="C86" s="35">
        <f>SUM(C87:C118)</f>
        <v>7697.7999999999993</v>
      </c>
      <c r="D86" s="35">
        <f>SUM(D87:D118)</f>
        <v>8229.3000000000011</v>
      </c>
      <c r="E86" s="10">
        <f>D86-C86</f>
        <v>531.50000000000182</v>
      </c>
      <c r="F86" s="36"/>
      <c r="G86" s="35">
        <f>SUM(G87:G115)</f>
        <v>7697.7999999999993</v>
      </c>
      <c r="H86" s="35">
        <f>SUM(H87:H115)</f>
        <v>7697.7999999999993</v>
      </c>
      <c r="I86" s="10">
        <f t="shared" si="1"/>
        <v>0</v>
      </c>
      <c r="J86" s="35">
        <f>SUM(J87:J115)</f>
        <v>7697.7999999999993</v>
      </c>
      <c r="K86" s="35">
        <f>SUM(K87:K115)</f>
        <v>7697.7999999999993</v>
      </c>
      <c r="L86" s="10">
        <f t="shared" si="2"/>
        <v>0</v>
      </c>
    </row>
    <row r="87" spans="1:12" ht="78.75">
      <c r="A87" s="16" t="s">
        <v>170</v>
      </c>
      <c r="B87" s="19" t="s">
        <v>171</v>
      </c>
      <c r="C87" s="37">
        <v>44.2</v>
      </c>
      <c r="D87" s="37">
        <v>50</v>
      </c>
      <c r="E87" s="14">
        <f t="shared" si="0"/>
        <v>5.7999999999999972</v>
      </c>
      <c r="F87" s="38"/>
      <c r="G87" s="37">
        <v>44.2</v>
      </c>
      <c r="H87" s="37">
        <v>44.2</v>
      </c>
      <c r="I87" s="10">
        <f t="shared" si="1"/>
        <v>0</v>
      </c>
      <c r="J87" s="37">
        <v>44.2</v>
      </c>
      <c r="K87" s="37">
        <v>44.2</v>
      </c>
      <c r="L87" s="10">
        <f t="shared" si="2"/>
        <v>0</v>
      </c>
    </row>
    <row r="88" spans="1:12" ht="78.75">
      <c r="A88" s="16" t="s">
        <v>172</v>
      </c>
      <c r="B88" s="19" t="s">
        <v>171</v>
      </c>
      <c r="C88" s="37">
        <v>37.700000000000003</v>
      </c>
      <c r="D88" s="37">
        <v>20</v>
      </c>
      <c r="E88" s="14">
        <f t="shared" si="0"/>
        <v>-17.700000000000003</v>
      </c>
      <c r="F88" s="38" t="s">
        <v>18</v>
      </c>
      <c r="G88" s="37">
        <v>37.700000000000003</v>
      </c>
      <c r="H88" s="37">
        <v>37.700000000000003</v>
      </c>
      <c r="I88" s="10">
        <f t="shared" si="1"/>
        <v>0</v>
      </c>
      <c r="J88" s="37">
        <v>37.700000000000003</v>
      </c>
      <c r="K88" s="37">
        <v>37.700000000000003</v>
      </c>
      <c r="L88" s="10">
        <f t="shared" si="2"/>
        <v>0</v>
      </c>
    </row>
    <row r="89" spans="1:12" ht="94.5">
      <c r="A89" s="16" t="s">
        <v>173</v>
      </c>
      <c r="B89" s="33" t="s">
        <v>174</v>
      </c>
      <c r="C89" s="37">
        <v>34.9</v>
      </c>
      <c r="D89" s="37">
        <v>24</v>
      </c>
      <c r="E89" s="14">
        <f t="shared" si="0"/>
        <v>-10.899999999999999</v>
      </c>
      <c r="F89" s="38" t="s">
        <v>18</v>
      </c>
      <c r="G89" s="37">
        <v>34.9</v>
      </c>
      <c r="H89" s="37">
        <v>34.9</v>
      </c>
      <c r="I89" s="10">
        <f t="shared" si="1"/>
        <v>0</v>
      </c>
      <c r="J89" s="37">
        <v>34.9</v>
      </c>
      <c r="K89" s="37">
        <v>34.9</v>
      </c>
      <c r="L89" s="10">
        <f t="shared" si="2"/>
        <v>0</v>
      </c>
    </row>
    <row r="90" spans="1:12" ht="94.5">
      <c r="A90" s="16" t="s">
        <v>175</v>
      </c>
      <c r="B90" s="33" t="s">
        <v>174</v>
      </c>
      <c r="C90" s="37">
        <v>68.2</v>
      </c>
      <c r="D90" s="37">
        <v>53</v>
      </c>
      <c r="E90" s="14">
        <f t="shared" si="0"/>
        <v>-15.200000000000003</v>
      </c>
      <c r="F90" s="38" t="s">
        <v>18</v>
      </c>
      <c r="G90" s="37">
        <v>68.2</v>
      </c>
      <c r="H90" s="37">
        <v>68.2</v>
      </c>
      <c r="I90" s="10">
        <f t="shared" si="1"/>
        <v>0</v>
      </c>
      <c r="J90" s="37">
        <v>68.2</v>
      </c>
      <c r="K90" s="37">
        <v>68.2</v>
      </c>
      <c r="L90" s="10">
        <f t="shared" si="2"/>
        <v>0</v>
      </c>
    </row>
    <row r="91" spans="1:12" ht="78.75">
      <c r="A91" s="39" t="s">
        <v>176</v>
      </c>
      <c r="B91" s="40" t="s">
        <v>177</v>
      </c>
      <c r="C91" s="37">
        <v>11.4</v>
      </c>
      <c r="D91" s="37">
        <v>9.4</v>
      </c>
      <c r="E91" s="14">
        <f t="shared" si="0"/>
        <v>-2</v>
      </c>
      <c r="F91" s="38" t="s">
        <v>18</v>
      </c>
      <c r="G91" s="37">
        <v>11.4</v>
      </c>
      <c r="H91" s="37">
        <v>11.4</v>
      </c>
      <c r="I91" s="10">
        <f t="shared" si="1"/>
        <v>0</v>
      </c>
      <c r="J91" s="37">
        <v>11.4</v>
      </c>
      <c r="K91" s="37">
        <v>11.4</v>
      </c>
      <c r="L91" s="10">
        <f t="shared" si="2"/>
        <v>0</v>
      </c>
    </row>
    <row r="92" spans="1:12" ht="78.75">
      <c r="A92" s="39" t="s">
        <v>178</v>
      </c>
      <c r="B92" s="40" t="s">
        <v>177</v>
      </c>
      <c r="C92" s="37">
        <v>4.3</v>
      </c>
      <c r="D92" s="37">
        <v>5.5</v>
      </c>
      <c r="E92" s="14">
        <f t="shared" si="0"/>
        <v>1.2000000000000002</v>
      </c>
      <c r="F92" s="27" t="s">
        <v>65</v>
      </c>
      <c r="G92" s="37">
        <v>4.3</v>
      </c>
      <c r="H92" s="37">
        <v>4.3</v>
      </c>
      <c r="I92" s="10">
        <f t="shared" si="1"/>
        <v>0</v>
      </c>
      <c r="J92" s="37">
        <v>4.3</v>
      </c>
      <c r="K92" s="37">
        <v>4.3</v>
      </c>
      <c r="L92" s="10">
        <f t="shared" si="2"/>
        <v>0</v>
      </c>
    </row>
    <row r="93" spans="1:12" ht="78.75">
      <c r="A93" s="39" t="s">
        <v>179</v>
      </c>
      <c r="B93" s="40" t="s">
        <v>180</v>
      </c>
      <c r="C93" s="37">
        <v>2.6</v>
      </c>
      <c r="D93" s="37">
        <v>2.6</v>
      </c>
      <c r="E93" s="14">
        <f t="shared" ref="E93:E168" si="4">D93-C93</f>
        <v>0</v>
      </c>
      <c r="F93" s="38"/>
      <c r="G93" s="37">
        <v>2.6</v>
      </c>
      <c r="H93" s="37">
        <v>2.6</v>
      </c>
      <c r="I93" s="10">
        <f t="shared" ref="I93:I168" si="5">H93-G93</f>
        <v>0</v>
      </c>
      <c r="J93" s="37">
        <v>2.6</v>
      </c>
      <c r="K93" s="37">
        <v>2.6</v>
      </c>
      <c r="L93" s="10">
        <f t="shared" ref="L93:L168" si="6">K93-J93</f>
        <v>0</v>
      </c>
    </row>
    <row r="94" spans="1:12" ht="94.5">
      <c r="A94" s="41" t="s">
        <v>181</v>
      </c>
      <c r="B94" s="40" t="s">
        <v>182</v>
      </c>
      <c r="C94" s="37">
        <v>219.3</v>
      </c>
      <c r="D94" s="37">
        <v>170.3</v>
      </c>
      <c r="E94" s="14">
        <f t="shared" si="4"/>
        <v>-49</v>
      </c>
      <c r="F94" s="38" t="s">
        <v>18</v>
      </c>
      <c r="G94" s="37">
        <v>219.3</v>
      </c>
      <c r="H94" s="37">
        <v>219.3</v>
      </c>
      <c r="I94" s="10">
        <f t="shared" si="5"/>
        <v>0</v>
      </c>
      <c r="J94" s="37">
        <v>219.3</v>
      </c>
      <c r="K94" s="37">
        <v>219.3</v>
      </c>
      <c r="L94" s="10">
        <f t="shared" si="6"/>
        <v>0</v>
      </c>
    </row>
    <row r="95" spans="1:12" ht="126">
      <c r="A95" s="41" t="s">
        <v>183</v>
      </c>
      <c r="B95" s="40" t="s">
        <v>184</v>
      </c>
      <c r="C95" s="37">
        <v>90.9</v>
      </c>
      <c r="D95" s="37">
        <v>300</v>
      </c>
      <c r="E95" s="14">
        <f t="shared" si="4"/>
        <v>209.1</v>
      </c>
      <c r="F95" s="27" t="s">
        <v>65</v>
      </c>
      <c r="G95" s="37">
        <v>90.9</v>
      </c>
      <c r="H95" s="37">
        <v>90.9</v>
      </c>
      <c r="I95" s="10">
        <f t="shared" si="5"/>
        <v>0</v>
      </c>
      <c r="J95" s="37">
        <v>90.9</v>
      </c>
      <c r="K95" s="37">
        <v>90.9</v>
      </c>
      <c r="L95" s="10">
        <f t="shared" si="6"/>
        <v>0</v>
      </c>
    </row>
    <row r="96" spans="1:12" ht="78.75">
      <c r="A96" s="41" t="s">
        <v>185</v>
      </c>
      <c r="B96" s="40" t="s">
        <v>186</v>
      </c>
      <c r="C96" s="37">
        <v>25.6</v>
      </c>
      <c r="D96" s="37">
        <v>25.6</v>
      </c>
      <c r="E96" s="14">
        <f t="shared" si="4"/>
        <v>0</v>
      </c>
      <c r="F96" s="38"/>
      <c r="G96" s="37">
        <v>25.6</v>
      </c>
      <c r="H96" s="37">
        <v>25.6</v>
      </c>
      <c r="I96" s="10">
        <f t="shared" si="5"/>
        <v>0</v>
      </c>
      <c r="J96" s="37">
        <v>25.6</v>
      </c>
      <c r="K96" s="37">
        <v>25.6</v>
      </c>
      <c r="L96" s="10">
        <f t="shared" si="6"/>
        <v>0</v>
      </c>
    </row>
    <row r="97" spans="1:12" ht="78.75">
      <c r="A97" s="41" t="s">
        <v>187</v>
      </c>
      <c r="B97" s="40" t="s">
        <v>188</v>
      </c>
      <c r="C97" s="37">
        <v>0</v>
      </c>
      <c r="D97" s="37">
        <v>0.5</v>
      </c>
      <c r="E97" s="14">
        <f t="shared" si="4"/>
        <v>0.5</v>
      </c>
      <c r="F97" s="27" t="s">
        <v>65</v>
      </c>
      <c r="G97" s="37">
        <v>0</v>
      </c>
      <c r="H97" s="37">
        <v>0</v>
      </c>
      <c r="I97" s="10">
        <f t="shared" si="5"/>
        <v>0</v>
      </c>
      <c r="J97" s="37">
        <v>0</v>
      </c>
      <c r="K97" s="37">
        <v>0</v>
      </c>
      <c r="L97" s="10">
        <f t="shared" si="6"/>
        <v>0</v>
      </c>
    </row>
    <row r="98" spans="1:12" ht="78.75">
      <c r="A98" s="41" t="s">
        <v>189</v>
      </c>
      <c r="B98" s="40" t="s">
        <v>188</v>
      </c>
      <c r="C98" s="37">
        <v>1.8</v>
      </c>
      <c r="D98" s="37">
        <v>1.1000000000000001</v>
      </c>
      <c r="E98" s="14">
        <f t="shared" si="4"/>
        <v>-0.7</v>
      </c>
      <c r="F98" s="38" t="s">
        <v>65</v>
      </c>
      <c r="G98" s="37">
        <v>1.8</v>
      </c>
      <c r="H98" s="37">
        <v>1.8</v>
      </c>
      <c r="I98" s="10">
        <f t="shared" si="5"/>
        <v>0</v>
      </c>
      <c r="J98" s="37">
        <v>1.8</v>
      </c>
      <c r="K98" s="37">
        <v>1.8</v>
      </c>
      <c r="L98" s="10">
        <f t="shared" si="6"/>
        <v>0</v>
      </c>
    </row>
    <row r="99" spans="1:12" ht="78.75">
      <c r="A99" s="31" t="s">
        <v>190</v>
      </c>
      <c r="B99" s="40" t="s">
        <v>188</v>
      </c>
      <c r="C99" s="37">
        <v>111.1</v>
      </c>
      <c r="D99" s="37">
        <v>200</v>
      </c>
      <c r="E99" s="14">
        <f t="shared" si="4"/>
        <v>88.9</v>
      </c>
      <c r="F99" s="27" t="s">
        <v>65</v>
      </c>
      <c r="G99" s="37">
        <v>111.1</v>
      </c>
      <c r="H99" s="37">
        <v>111.1</v>
      </c>
      <c r="I99" s="10">
        <f t="shared" si="5"/>
        <v>0</v>
      </c>
      <c r="J99" s="37">
        <v>111.1</v>
      </c>
      <c r="K99" s="37">
        <v>111.1</v>
      </c>
      <c r="L99" s="10">
        <f t="shared" si="6"/>
        <v>0</v>
      </c>
    </row>
    <row r="100" spans="1:12" ht="78.75">
      <c r="A100" s="31" t="s">
        <v>191</v>
      </c>
      <c r="B100" s="19" t="s">
        <v>192</v>
      </c>
      <c r="C100" s="37">
        <v>92.6</v>
      </c>
      <c r="D100" s="37">
        <v>60</v>
      </c>
      <c r="E100" s="14">
        <f t="shared" si="4"/>
        <v>-32.599999999999994</v>
      </c>
      <c r="F100" s="38" t="s">
        <v>18</v>
      </c>
      <c r="G100" s="37">
        <v>92.6</v>
      </c>
      <c r="H100" s="37">
        <v>92.6</v>
      </c>
      <c r="I100" s="10">
        <f t="shared" si="5"/>
        <v>0</v>
      </c>
      <c r="J100" s="37">
        <v>92.6</v>
      </c>
      <c r="K100" s="37">
        <v>92.6</v>
      </c>
      <c r="L100" s="10">
        <f t="shared" si="6"/>
        <v>0</v>
      </c>
    </row>
    <row r="101" spans="1:12" ht="78.75">
      <c r="A101" s="31" t="s">
        <v>193</v>
      </c>
      <c r="B101" s="19" t="s">
        <v>192</v>
      </c>
      <c r="C101" s="37">
        <v>611.6</v>
      </c>
      <c r="D101" s="37">
        <v>680.6</v>
      </c>
      <c r="E101" s="14">
        <f t="shared" si="4"/>
        <v>69</v>
      </c>
      <c r="F101" s="38" t="s">
        <v>18</v>
      </c>
      <c r="G101" s="37">
        <v>611.6</v>
      </c>
      <c r="H101" s="37">
        <v>611.6</v>
      </c>
      <c r="I101" s="10">
        <f t="shared" si="5"/>
        <v>0</v>
      </c>
      <c r="J101" s="37">
        <v>611.6</v>
      </c>
      <c r="K101" s="37">
        <v>611.6</v>
      </c>
      <c r="L101" s="10">
        <f t="shared" si="6"/>
        <v>0</v>
      </c>
    </row>
    <row r="102" spans="1:12" ht="78.75">
      <c r="A102" s="31" t="s">
        <v>194</v>
      </c>
      <c r="B102" s="19" t="s">
        <v>192</v>
      </c>
      <c r="C102" s="37">
        <v>0</v>
      </c>
      <c r="D102" s="37">
        <v>50</v>
      </c>
      <c r="E102" s="14">
        <f t="shared" si="4"/>
        <v>50</v>
      </c>
      <c r="F102" s="27" t="s">
        <v>65</v>
      </c>
      <c r="G102" s="37">
        <v>0</v>
      </c>
      <c r="H102" s="37">
        <v>0</v>
      </c>
      <c r="I102" s="10">
        <f t="shared" si="5"/>
        <v>0</v>
      </c>
      <c r="J102" s="37">
        <v>0</v>
      </c>
      <c r="K102" s="37">
        <v>0</v>
      </c>
      <c r="L102" s="10">
        <f t="shared" si="6"/>
        <v>0</v>
      </c>
    </row>
    <row r="103" spans="1:12" ht="47.25">
      <c r="A103" s="41" t="s">
        <v>195</v>
      </c>
      <c r="B103" s="40" t="s">
        <v>196</v>
      </c>
      <c r="C103" s="37">
        <v>114.6</v>
      </c>
      <c r="D103" s="37">
        <v>233.8</v>
      </c>
      <c r="E103" s="14">
        <f t="shared" si="4"/>
        <v>119.20000000000002</v>
      </c>
      <c r="F103" s="27" t="s">
        <v>65</v>
      </c>
      <c r="G103" s="37">
        <v>114.6</v>
      </c>
      <c r="H103" s="37">
        <v>114.6</v>
      </c>
      <c r="I103" s="10">
        <f t="shared" si="5"/>
        <v>0</v>
      </c>
      <c r="J103" s="37">
        <v>114.6</v>
      </c>
      <c r="K103" s="37">
        <v>114.6</v>
      </c>
      <c r="L103" s="10">
        <f t="shared" si="6"/>
        <v>0</v>
      </c>
    </row>
    <row r="104" spans="1:12" ht="63">
      <c r="A104" s="41" t="s">
        <v>197</v>
      </c>
      <c r="B104" s="40" t="s">
        <v>198</v>
      </c>
      <c r="C104" s="37">
        <v>1111.3</v>
      </c>
      <c r="D104" s="37">
        <v>16</v>
      </c>
      <c r="E104" s="14">
        <f t="shared" si="4"/>
        <v>-1095.3</v>
      </c>
      <c r="F104" s="27" t="s">
        <v>65</v>
      </c>
      <c r="G104" s="37">
        <v>1111.3</v>
      </c>
      <c r="H104" s="37">
        <v>1111.3</v>
      </c>
      <c r="I104" s="10">
        <f t="shared" si="5"/>
        <v>0</v>
      </c>
      <c r="J104" s="37">
        <v>1111.3</v>
      </c>
      <c r="K104" s="37">
        <v>1111.3</v>
      </c>
      <c r="L104" s="10">
        <f t="shared" si="6"/>
        <v>0</v>
      </c>
    </row>
    <row r="105" spans="1:12" ht="63">
      <c r="A105" s="41" t="s">
        <v>199</v>
      </c>
      <c r="B105" s="40" t="s">
        <v>198</v>
      </c>
      <c r="C105" s="37">
        <v>0</v>
      </c>
      <c r="D105" s="37">
        <v>24</v>
      </c>
      <c r="E105" s="14">
        <f t="shared" si="4"/>
        <v>24</v>
      </c>
      <c r="F105" s="27" t="s">
        <v>65</v>
      </c>
      <c r="G105" s="37">
        <v>0</v>
      </c>
      <c r="H105" s="37">
        <v>0</v>
      </c>
      <c r="I105" s="10">
        <f t="shared" si="5"/>
        <v>0</v>
      </c>
      <c r="J105" s="37">
        <v>0</v>
      </c>
      <c r="K105" s="37">
        <v>0</v>
      </c>
      <c r="L105" s="10">
        <f t="shared" si="6"/>
        <v>0</v>
      </c>
    </row>
    <row r="106" spans="1:12" ht="63">
      <c r="A106" s="31" t="s">
        <v>200</v>
      </c>
      <c r="B106" s="19" t="s">
        <v>201</v>
      </c>
      <c r="C106" s="37">
        <v>3219.1</v>
      </c>
      <c r="D106" s="37">
        <v>5401.1</v>
      </c>
      <c r="E106" s="14">
        <f t="shared" si="4"/>
        <v>2182.0000000000005</v>
      </c>
      <c r="F106" s="38" t="s">
        <v>18</v>
      </c>
      <c r="G106" s="37">
        <v>3219.1</v>
      </c>
      <c r="H106" s="37">
        <v>3219.1</v>
      </c>
      <c r="I106" s="10">
        <f t="shared" si="5"/>
        <v>0</v>
      </c>
      <c r="J106" s="37">
        <v>3219.1</v>
      </c>
      <c r="K106" s="37">
        <v>3219.1</v>
      </c>
      <c r="L106" s="10">
        <f t="shared" si="6"/>
        <v>0</v>
      </c>
    </row>
    <row r="107" spans="1:12" ht="47.25">
      <c r="A107" s="31" t="s">
        <v>202</v>
      </c>
      <c r="B107" s="19" t="s">
        <v>203</v>
      </c>
      <c r="C107" s="37">
        <v>83.7</v>
      </c>
      <c r="D107" s="37">
        <v>0</v>
      </c>
      <c r="E107" s="14">
        <f t="shared" si="4"/>
        <v>-83.7</v>
      </c>
      <c r="F107" s="27" t="s">
        <v>65</v>
      </c>
      <c r="G107" s="37">
        <v>83.7</v>
      </c>
      <c r="H107" s="37">
        <v>83.7</v>
      </c>
      <c r="I107" s="10">
        <f t="shared" si="5"/>
        <v>0</v>
      </c>
      <c r="J107" s="37">
        <v>83.7</v>
      </c>
      <c r="K107" s="37">
        <v>83.7</v>
      </c>
      <c r="L107" s="10">
        <f t="shared" si="6"/>
        <v>0</v>
      </c>
    </row>
    <row r="108" spans="1:12" ht="63">
      <c r="A108" s="31" t="s">
        <v>204</v>
      </c>
      <c r="B108" s="19" t="s">
        <v>205</v>
      </c>
      <c r="C108" s="37">
        <v>696.9</v>
      </c>
      <c r="D108" s="37">
        <v>450</v>
      </c>
      <c r="E108" s="14">
        <f t="shared" si="4"/>
        <v>-246.89999999999998</v>
      </c>
      <c r="F108" s="38" t="s">
        <v>18</v>
      </c>
      <c r="G108" s="37">
        <v>696.9</v>
      </c>
      <c r="H108" s="37">
        <v>696.9</v>
      </c>
      <c r="I108" s="10">
        <f t="shared" si="5"/>
        <v>0</v>
      </c>
      <c r="J108" s="37">
        <v>696.9</v>
      </c>
      <c r="K108" s="37">
        <v>696.9</v>
      </c>
      <c r="L108" s="10">
        <f t="shared" si="6"/>
        <v>0</v>
      </c>
    </row>
    <row r="109" spans="1:12" ht="141.75">
      <c r="A109" s="41" t="s">
        <v>206</v>
      </c>
      <c r="B109" s="40" t="s">
        <v>207</v>
      </c>
      <c r="C109" s="37">
        <v>49.3</v>
      </c>
      <c r="D109" s="37">
        <v>0</v>
      </c>
      <c r="E109" s="14">
        <f t="shared" si="4"/>
        <v>-49.3</v>
      </c>
      <c r="F109" s="27" t="s">
        <v>65</v>
      </c>
      <c r="G109" s="37">
        <v>49.3</v>
      </c>
      <c r="H109" s="37">
        <v>49.3</v>
      </c>
      <c r="I109" s="10">
        <f t="shared" si="5"/>
        <v>0</v>
      </c>
      <c r="J109" s="37">
        <v>49.3</v>
      </c>
      <c r="K109" s="37">
        <v>49.3</v>
      </c>
      <c r="L109" s="10">
        <f t="shared" si="6"/>
        <v>0</v>
      </c>
    </row>
    <row r="110" spans="1:12" ht="47.25">
      <c r="A110" s="41" t="s">
        <v>208</v>
      </c>
      <c r="B110" s="40" t="s">
        <v>209</v>
      </c>
      <c r="C110" s="37">
        <v>0</v>
      </c>
      <c r="D110" s="37">
        <v>50.4</v>
      </c>
      <c r="E110" s="14">
        <f t="shared" si="4"/>
        <v>50.4</v>
      </c>
      <c r="F110" s="27" t="s">
        <v>65</v>
      </c>
      <c r="G110" s="37">
        <v>0</v>
      </c>
      <c r="H110" s="37">
        <v>0</v>
      </c>
      <c r="I110" s="10">
        <f t="shared" si="5"/>
        <v>0</v>
      </c>
      <c r="J110" s="37">
        <v>0</v>
      </c>
      <c r="K110" s="37">
        <v>0</v>
      </c>
      <c r="L110" s="10">
        <f t="shared" si="6"/>
        <v>0</v>
      </c>
    </row>
    <row r="111" spans="1:12" ht="63">
      <c r="A111" s="31" t="s">
        <v>210</v>
      </c>
      <c r="B111" s="19" t="s">
        <v>211</v>
      </c>
      <c r="C111" s="37">
        <v>0</v>
      </c>
      <c r="D111" s="37">
        <v>0.2</v>
      </c>
      <c r="E111" s="14">
        <f t="shared" si="4"/>
        <v>0.2</v>
      </c>
      <c r="F111" s="27" t="s">
        <v>65</v>
      </c>
      <c r="G111" s="37">
        <v>0</v>
      </c>
      <c r="H111" s="37">
        <v>0</v>
      </c>
      <c r="I111" s="10">
        <f t="shared" si="5"/>
        <v>0</v>
      </c>
      <c r="J111" s="37">
        <v>0</v>
      </c>
      <c r="K111" s="37">
        <v>0</v>
      </c>
      <c r="L111" s="10">
        <f t="shared" si="6"/>
        <v>0</v>
      </c>
    </row>
    <row r="112" spans="1:12" ht="63">
      <c r="A112" s="31" t="s">
        <v>212</v>
      </c>
      <c r="B112" s="19" t="s">
        <v>211</v>
      </c>
      <c r="C112" s="37">
        <v>950</v>
      </c>
      <c r="D112" s="37">
        <v>0</v>
      </c>
      <c r="E112" s="14">
        <f t="shared" si="4"/>
        <v>-950</v>
      </c>
      <c r="F112" s="27" t="s">
        <v>65</v>
      </c>
      <c r="G112" s="37">
        <v>950</v>
      </c>
      <c r="H112" s="37">
        <v>950</v>
      </c>
      <c r="I112" s="10">
        <f t="shared" si="5"/>
        <v>0</v>
      </c>
      <c r="J112" s="37">
        <v>950</v>
      </c>
      <c r="K112" s="37">
        <v>950</v>
      </c>
      <c r="L112" s="10">
        <f t="shared" si="6"/>
        <v>0</v>
      </c>
    </row>
    <row r="113" spans="1:12" ht="63">
      <c r="A113" s="31" t="s">
        <v>213</v>
      </c>
      <c r="B113" s="19" t="s">
        <v>211</v>
      </c>
      <c r="C113" s="37">
        <v>50</v>
      </c>
      <c r="D113" s="37">
        <v>124.1</v>
      </c>
      <c r="E113" s="14">
        <f t="shared" si="4"/>
        <v>74.099999999999994</v>
      </c>
      <c r="F113" s="27" t="s">
        <v>65</v>
      </c>
      <c r="G113" s="37">
        <v>50</v>
      </c>
      <c r="H113" s="37">
        <v>50</v>
      </c>
      <c r="I113" s="10">
        <f t="shared" si="5"/>
        <v>0</v>
      </c>
      <c r="J113" s="37">
        <v>50</v>
      </c>
      <c r="K113" s="37">
        <v>50</v>
      </c>
      <c r="L113" s="10">
        <f t="shared" si="6"/>
        <v>0</v>
      </c>
    </row>
    <row r="114" spans="1:12" ht="78.75">
      <c r="A114" s="31" t="s">
        <v>214</v>
      </c>
      <c r="B114" s="19" t="s">
        <v>215</v>
      </c>
      <c r="C114" s="37">
        <v>0</v>
      </c>
      <c r="D114" s="37">
        <v>37.799999999999997</v>
      </c>
      <c r="E114" s="14">
        <f t="shared" si="4"/>
        <v>37.799999999999997</v>
      </c>
      <c r="F114" s="27" t="s">
        <v>65</v>
      </c>
      <c r="G114" s="37">
        <v>0</v>
      </c>
      <c r="H114" s="37">
        <v>0</v>
      </c>
      <c r="I114" s="10">
        <f t="shared" si="5"/>
        <v>0</v>
      </c>
      <c r="J114" s="37">
        <v>0</v>
      </c>
      <c r="K114" s="37">
        <v>0</v>
      </c>
      <c r="L114" s="10">
        <f t="shared" si="6"/>
        <v>0</v>
      </c>
    </row>
    <row r="115" spans="1:12" ht="157.5">
      <c r="A115" s="31" t="s">
        <v>216</v>
      </c>
      <c r="B115" s="19" t="s">
        <v>217</v>
      </c>
      <c r="C115" s="37">
        <v>66.7</v>
      </c>
      <c r="D115" s="37">
        <v>70</v>
      </c>
      <c r="E115" s="14">
        <f t="shared" si="4"/>
        <v>3.2999999999999972</v>
      </c>
      <c r="F115" s="27" t="s">
        <v>65</v>
      </c>
      <c r="G115" s="37">
        <v>66.7</v>
      </c>
      <c r="H115" s="37">
        <v>66.7</v>
      </c>
      <c r="I115" s="10">
        <f t="shared" si="5"/>
        <v>0</v>
      </c>
      <c r="J115" s="37">
        <v>66.7</v>
      </c>
      <c r="K115" s="37">
        <v>66.7</v>
      </c>
      <c r="L115" s="10">
        <f t="shared" si="6"/>
        <v>0</v>
      </c>
    </row>
    <row r="116" spans="1:12" ht="157.5">
      <c r="A116" s="31" t="s">
        <v>218</v>
      </c>
      <c r="B116" s="19" t="s">
        <v>217</v>
      </c>
      <c r="C116" s="37">
        <v>0</v>
      </c>
      <c r="D116" s="37">
        <v>165.5</v>
      </c>
      <c r="E116" s="14">
        <f t="shared" si="4"/>
        <v>165.5</v>
      </c>
      <c r="F116" s="38" t="s">
        <v>65</v>
      </c>
      <c r="G116" s="37">
        <v>0</v>
      </c>
      <c r="H116" s="37">
        <v>0</v>
      </c>
      <c r="I116" s="10">
        <f t="shared" si="5"/>
        <v>0</v>
      </c>
      <c r="J116" s="37">
        <v>0</v>
      </c>
      <c r="K116" s="37">
        <v>0</v>
      </c>
      <c r="L116" s="10">
        <f t="shared" si="6"/>
        <v>0</v>
      </c>
    </row>
    <row r="117" spans="1:12" ht="157.5">
      <c r="A117" s="31" t="s">
        <v>219</v>
      </c>
      <c r="B117" s="19" t="s">
        <v>217</v>
      </c>
      <c r="C117" s="37">
        <v>0</v>
      </c>
      <c r="D117" s="37">
        <v>0.2</v>
      </c>
      <c r="E117" s="14">
        <f t="shared" si="4"/>
        <v>0.2</v>
      </c>
      <c r="F117" s="38" t="s">
        <v>65</v>
      </c>
      <c r="G117" s="37">
        <v>0</v>
      </c>
      <c r="H117" s="37">
        <v>0</v>
      </c>
      <c r="I117" s="10">
        <f>H117-G117</f>
        <v>0</v>
      </c>
      <c r="J117" s="37">
        <v>0</v>
      </c>
      <c r="K117" s="37">
        <v>0</v>
      </c>
      <c r="L117" s="10">
        <f>K117-J117</f>
        <v>0</v>
      </c>
    </row>
    <row r="118" spans="1:12" ht="78.75">
      <c r="A118" s="31" t="s">
        <v>220</v>
      </c>
      <c r="B118" s="19" t="s">
        <v>221</v>
      </c>
      <c r="C118" s="37">
        <v>0</v>
      </c>
      <c r="D118" s="37">
        <v>3.6</v>
      </c>
      <c r="E118" s="14">
        <f t="shared" si="4"/>
        <v>3.6</v>
      </c>
      <c r="F118" s="38" t="s">
        <v>65</v>
      </c>
      <c r="G118" s="37">
        <v>0</v>
      </c>
      <c r="H118" s="37">
        <v>0</v>
      </c>
      <c r="I118" s="10">
        <f>H118-G118</f>
        <v>0</v>
      </c>
      <c r="J118" s="37">
        <v>0</v>
      </c>
      <c r="K118" s="37">
        <v>0</v>
      </c>
      <c r="L118" s="10">
        <f>K118-J118</f>
        <v>0</v>
      </c>
    </row>
    <row r="119" spans="1:12">
      <c r="A119" s="8" t="s">
        <v>222</v>
      </c>
      <c r="B119" s="9" t="s">
        <v>223</v>
      </c>
      <c r="C119" s="10">
        <f>C120</f>
        <v>91.9</v>
      </c>
      <c r="D119" s="10">
        <f>D120</f>
        <v>91.9</v>
      </c>
      <c r="E119" s="14">
        <f t="shared" si="4"/>
        <v>0</v>
      </c>
      <c r="F119" s="11"/>
      <c r="G119" s="10">
        <v>0</v>
      </c>
      <c r="H119" s="10">
        <v>0</v>
      </c>
      <c r="I119" s="10">
        <f t="shared" si="5"/>
        <v>0</v>
      </c>
      <c r="J119" s="10">
        <v>0</v>
      </c>
      <c r="K119" s="10">
        <v>0</v>
      </c>
      <c r="L119" s="10">
        <f t="shared" si="6"/>
        <v>0</v>
      </c>
    </row>
    <row r="120" spans="1:12" ht="47.25">
      <c r="A120" s="42" t="s">
        <v>224</v>
      </c>
      <c r="B120" s="19" t="s">
        <v>225</v>
      </c>
      <c r="C120" s="14">
        <v>91.9</v>
      </c>
      <c r="D120" s="14">
        <v>91.9</v>
      </c>
      <c r="E120" s="14">
        <f t="shared" si="4"/>
        <v>0</v>
      </c>
      <c r="F120" s="15"/>
      <c r="G120" s="14">
        <v>0</v>
      </c>
      <c r="H120" s="14">
        <v>0</v>
      </c>
      <c r="I120" s="10">
        <f t="shared" si="5"/>
        <v>0</v>
      </c>
      <c r="J120" s="14">
        <v>0</v>
      </c>
      <c r="K120" s="14">
        <v>0</v>
      </c>
      <c r="L120" s="10">
        <f t="shared" si="6"/>
        <v>0</v>
      </c>
    </row>
    <row r="121" spans="1:12">
      <c r="A121" s="67" t="s">
        <v>226</v>
      </c>
      <c r="B121" s="68"/>
      <c r="C121" s="10">
        <f>C119+C86+C76+C60+C56+C45</f>
        <v>167724.5</v>
      </c>
      <c r="D121" s="10">
        <f>D119+D86+D76+D60+D56+D45</f>
        <v>183296.40000000002</v>
      </c>
      <c r="E121" s="10">
        <f t="shared" si="4"/>
        <v>15571.900000000023</v>
      </c>
      <c r="F121" s="11"/>
      <c r="G121" s="10">
        <f>G119+G86+G76+G60+G56+G45</f>
        <v>156744.30000000002</v>
      </c>
      <c r="H121" s="10">
        <f>H119+H86+H76+H60+H56+H45</f>
        <v>156744.30000000002</v>
      </c>
      <c r="I121" s="10">
        <f t="shared" si="5"/>
        <v>0</v>
      </c>
      <c r="J121" s="10">
        <f>J119+J86+J76+J60+J56+J45</f>
        <v>155734.1</v>
      </c>
      <c r="K121" s="10">
        <f>K119+K86+K76+K60+K56+K45</f>
        <v>155734.1</v>
      </c>
      <c r="L121" s="10">
        <f t="shared" si="6"/>
        <v>0</v>
      </c>
    </row>
    <row r="122" spans="1:12">
      <c r="A122" s="8" t="s">
        <v>227</v>
      </c>
      <c r="B122" s="43" t="s">
        <v>228</v>
      </c>
      <c r="C122" s="10">
        <f>C121+C44</f>
        <v>3653647.5</v>
      </c>
      <c r="D122" s="10">
        <f>D121+D44</f>
        <v>3668694.9</v>
      </c>
      <c r="E122" s="10">
        <f>D122-C122</f>
        <v>15047.399999999907</v>
      </c>
      <c r="F122" s="11"/>
      <c r="G122" s="10">
        <f>G121+G44</f>
        <v>4064979.9999999995</v>
      </c>
      <c r="H122" s="10">
        <f>H121+H44</f>
        <v>4064979.9999999995</v>
      </c>
      <c r="I122" s="10">
        <f t="shared" si="5"/>
        <v>0</v>
      </c>
      <c r="J122" s="10">
        <f>J121+J44</f>
        <v>4377311</v>
      </c>
      <c r="K122" s="10">
        <f>K121+K44</f>
        <v>4377311</v>
      </c>
      <c r="L122" s="10">
        <f t="shared" si="6"/>
        <v>0</v>
      </c>
    </row>
    <row r="123" spans="1:12" ht="31.5">
      <c r="A123" s="8" t="s">
        <v>229</v>
      </c>
      <c r="B123" s="43" t="s">
        <v>230</v>
      </c>
      <c r="C123" s="10">
        <f>C124+C128+C174+C218</f>
        <v>5183184.8000000007</v>
      </c>
      <c r="D123" s="10">
        <f>D124+D128+D174+D218</f>
        <v>5313453.2</v>
      </c>
      <c r="E123" s="10">
        <f t="shared" si="4"/>
        <v>130268.39999999944</v>
      </c>
      <c r="F123" s="11"/>
      <c r="G123" s="10">
        <f>G124+G128+G174+G218</f>
        <v>5211214.8999999994</v>
      </c>
      <c r="H123" s="10">
        <f>H124+H128+H174+H218</f>
        <v>5272392.2999999989</v>
      </c>
      <c r="I123" s="10">
        <f t="shared" si="5"/>
        <v>61177.399999999441</v>
      </c>
      <c r="J123" s="10">
        <f>J124+J128+J174+J218</f>
        <v>5907690.0999999996</v>
      </c>
      <c r="K123" s="10">
        <f>K124+K128+K174+K218</f>
        <v>5950892.1999999993</v>
      </c>
      <c r="L123" s="10">
        <f t="shared" si="6"/>
        <v>43202.099999999627</v>
      </c>
    </row>
    <row r="124" spans="1:12">
      <c r="A124" s="8" t="s">
        <v>231</v>
      </c>
      <c r="B124" s="9" t="s">
        <v>232</v>
      </c>
      <c r="C124" s="10">
        <f>SUM(C125:C127)</f>
        <v>767873.5</v>
      </c>
      <c r="D124" s="10">
        <f>SUM(D125:D127)</f>
        <v>842405</v>
      </c>
      <c r="E124" s="10">
        <f t="shared" si="4"/>
        <v>74531.5</v>
      </c>
      <c r="F124" s="11"/>
      <c r="G124" s="10">
        <f>SUM(G125:G127)</f>
        <v>651352.4</v>
      </c>
      <c r="H124" s="10">
        <f>SUM(H125:H127)</f>
        <v>651352.4</v>
      </c>
      <c r="I124" s="10">
        <f t="shared" si="5"/>
        <v>0</v>
      </c>
      <c r="J124" s="10">
        <f>SUM(J125:J127)</f>
        <v>630318.1</v>
      </c>
      <c r="K124" s="10">
        <f>SUM(K125:K127)</f>
        <v>630318.1</v>
      </c>
      <c r="L124" s="10">
        <f t="shared" si="6"/>
        <v>0</v>
      </c>
    </row>
    <row r="125" spans="1:12" ht="31.5">
      <c r="A125" s="5" t="s">
        <v>233</v>
      </c>
      <c r="B125" s="19" t="s">
        <v>234</v>
      </c>
      <c r="C125" s="14">
        <v>313369.09999999998</v>
      </c>
      <c r="D125" s="14">
        <v>313369.09999999998</v>
      </c>
      <c r="E125" s="14">
        <f t="shared" si="4"/>
        <v>0</v>
      </c>
      <c r="F125" s="15"/>
      <c r="G125" s="14">
        <v>200106.9</v>
      </c>
      <c r="H125" s="14">
        <v>200106.9</v>
      </c>
      <c r="I125" s="10">
        <f t="shared" si="5"/>
        <v>0</v>
      </c>
      <c r="J125" s="14">
        <v>179072.6</v>
      </c>
      <c r="K125" s="14">
        <v>179072.6</v>
      </c>
      <c r="L125" s="10">
        <f t="shared" si="6"/>
        <v>0</v>
      </c>
    </row>
    <row r="126" spans="1:12" ht="31.5">
      <c r="A126" s="5" t="s">
        <v>235</v>
      </c>
      <c r="B126" s="19" t="s">
        <v>236</v>
      </c>
      <c r="C126" s="14">
        <v>3258.9</v>
      </c>
      <c r="D126" s="14">
        <v>77790.399999999994</v>
      </c>
      <c r="E126" s="14">
        <f t="shared" si="4"/>
        <v>74531.5</v>
      </c>
      <c r="F126" s="15" t="s">
        <v>237</v>
      </c>
      <c r="G126" s="14">
        <v>0</v>
      </c>
      <c r="H126" s="14">
        <v>0</v>
      </c>
      <c r="I126" s="10">
        <f t="shared" si="5"/>
        <v>0</v>
      </c>
      <c r="J126" s="14">
        <v>0</v>
      </c>
      <c r="K126" s="14">
        <v>0</v>
      </c>
      <c r="L126" s="10">
        <f t="shared" si="6"/>
        <v>0</v>
      </c>
    </row>
    <row r="127" spans="1:12" ht="47.25">
      <c r="A127" s="5" t="s">
        <v>238</v>
      </c>
      <c r="B127" s="19" t="s">
        <v>239</v>
      </c>
      <c r="C127" s="14">
        <v>451245.5</v>
      </c>
      <c r="D127" s="14">
        <v>451245.5</v>
      </c>
      <c r="E127" s="14">
        <f t="shared" si="4"/>
        <v>0</v>
      </c>
      <c r="F127" s="15"/>
      <c r="G127" s="14">
        <v>451245.5</v>
      </c>
      <c r="H127" s="14">
        <v>451245.5</v>
      </c>
      <c r="I127" s="10">
        <f t="shared" si="5"/>
        <v>0</v>
      </c>
      <c r="J127" s="14">
        <v>451245.5</v>
      </c>
      <c r="K127" s="14">
        <v>451245.5</v>
      </c>
      <c r="L127" s="10">
        <f t="shared" si="6"/>
        <v>0</v>
      </c>
    </row>
    <row r="128" spans="1:12" ht="31.5">
      <c r="A128" s="8" t="s">
        <v>240</v>
      </c>
      <c r="B128" s="9" t="s">
        <v>241</v>
      </c>
      <c r="C128" s="10">
        <f>SUM(C129:C173)</f>
        <v>876389.50000000023</v>
      </c>
      <c r="D128" s="10">
        <f>SUM(D129:D173)</f>
        <v>946309.10000000021</v>
      </c>
      <c r="E128" s="10">
        <f t="shared" si="4"/>
        <v>69919.599999999977</v>
      </c>
      <c r="F128" s="11"/>
      <c r="G128" s="10">
        <f>SUM(G129:G173)</f>
        <v>979252.79999999993</v>
      </c>
      <c r="H128" s="10">
        <f>SUM(H129:H173)</f>
        <v>1040430.2000000001</v>
      </c>
      <c r="I128" s="10">
        <f t="shared" si="5"/>
        <v>61177.40000000014</v>
      </c>
      <c r="J128" s="10">
        <f>SUM(J129:J173)</f>
        <v>1664075.9999999998</v>
      </c>
      <c r="K128" s="10">
        <f>SUM(K129:K173)</f>
        <v>1707278.0999999999</v>
      </c>
      <c r="L128" s="10">
        <f t="shared" si="6"/>
        <v>43202.100000000093</v>
      </c>
    </row>
    <row r="129" spans="1:12" ht="94.5">
      <c r="A129" s="5" t="s">
        <v>242</v>
      </c>
      <c r="B129" s="19" t="s">
        <v>243</v>
      </c>
      <c r="C129" s="14">
        <v>180114.2</v>
      </c>
      <c r="D129" s="14">
        <v>180114.2</v>
      </c>
      <c r="E129" s="14">
        <f t="shared" si="4"/>
        <v>0</v>
      </c>
      <c r="F129" s="15"/>
      <c r="G129" s="14">
        <v>54004.2</v>
      </c>
      <c r="H129" s="14">
        <v>54004.2</v>
      </c>
      <c r="I129" s="10">
        <f t="shared" si="5"/>
        <v>0</v>
      </c>
      <c r="J129" s="14">
        <v>85738</v>
      </c>
      <c r="K129" s="14">
        <v>85738</v>
      </c>
      <c r="L129" s="10">
        <f t="shared" si="6"/>
        <v>0</v>
      </c>
    </row>
    <row r="130" spans="1:12" ht="94.5">
      <c r="A130" s="5" t="s">
        <v>244</v>
      </c>
      <c r="B130" s="19" t="s">
        <v>245</v>
      </c>
      <c r="C130" s="14">
        <v>0</v>
      </c>
      <c r="D130" s="14">
        <v>0</v>
      </c>
      <c r="E130" s="14">
        <f t="shared" si="4"/>
        <v>0</v>
      </c>
      <c r="F130" s="15"/>
      <c r="G130" s="14">
        <v>39942.6</v>
      </c>
      <c r="H130" s="14">
        <v>39943.5</v>
      </c>
      <c r="I130" s="10">
        <f t="shared" si="5"/>
        <v>0.90000000000145519</v>
      </c>
      <c r="J130" s="14">
        <v>31200</v>
      </c>
      <c r="K130" s="14">
        <v>69953.3</v>
      </c>
      <c r="L130" s="10">
        <f t="shared" si="6"/>
        <v>38753.300000000003</v>
      </c>
    </row>
    <row r="131" spans="1:12" ht="47.25">
      <c r="A131" s="5" t="s">
        <v>246</v>
      </c>
      <c r="B131" s="19" t="s">
        <v>247</v>
      </c>
      <c r="C131" s="14">
        <v>0</v>
      </c>
      <c r="D131" s="14">
        <v>0</v>
      </c>
      <c r="E131" s="14">
        <f t="shared" si="4"/>
        <v>0</v>
      </c>
      <c r="F131" s="15"/>
      <c r="G131" s="14">
        <v>41833.9</v>
      </c>
      <c r="H131" s="14">
        <v>0</v>
      </c>
      <c r="I131" s="10">
        <f t="shared" si="5"/>
        <v>-41833.9</v>
      </c>
      <c r="J131" s="14">
        <v>64133.1</v>
      </c>
      <c r="K131" s="14">
        <v>0</v>
      </c>
      <c r="L131" s="10">
        <f t="shared" si="6"/>
        <v>-64133.1</v>
      </c>
    </row>
    <row r="132" spans="1:12" ht="31.5">
      <c r="A132" s="5" t="s">
        <v>248</v>
      </c>
      <c r="B132" s="19" t="s">
        <v>249</v>
      </c>
      <c r="C132" s="14">
        <v>5980.2</v>
      </c>
      <c r="D132" s="14">
        <v>9206.2999999999993</v>
      </c>
      <c r="E132" s="14">
        <f t="shared" si="4"/>
        <v>3226.0999999999995</v>
      </c>
      <c r="F132" s="15"/>
      <c r="G132" s="14">
        <v>6126.6</v>
      </c>
      <c r="H132" s="14">
        <v>9431.6</v>
      </c>
      <c r="I132" s="10">
        <f t="shared" si="5"/>
        <v>3305</v>
      </c>
      <c r="J132" s="14">
        <v>6265.6</v>
      </c>
      <c r="K132" s="14">
        <v>9645.6</v>
      </c>
      <c r="L132" s="10">
        <f t="shared" si="6"/>
        <v>3380</v>
      </c>
    </row>
    <row r="133" spans="1:12" ht="31.5">
      <c r="A133" s="5" t="s">
        <v>250</v>
      </c>
      <c r="B133" s="19" t="s">
        <v>251</v>
      </c>
      <c r="C133" s="14">
        <v>0</v>
      </c>
      <c r="D133" s="14">
        <v>55516.1</v>
      </c>
      <c r="E133" s="14">
        <f t="shared" si="4"/>
        <v>55516.1</v>
      </c>
      <c r="F133" s="15"/>
      <c r="G133" s="14">
        <v>0</v>
      </c>
      <c r="H133" s="14">
        <v>17322.599999999999</v>
      </c>
      <c r="I133" s="10">
        <f t="shared" si="5"/>
        <v>17322.599999999999</v>
      </c>
      <c r="J133" s="14">
        <v>0</v>
      </c>
      <c r="K133" s="14">
        <v>64133.1</v>
      </c>
      <c r="L133" s="10">
        <f t="shared" si="6"/>
        <v>64133.1</v>
      </c>
    </row>
    <row r="134" spans="1:12" ht="94.5">
      <c r="A134" s="5" t="s">
        <v>252</v>
      </c>
      <c r="B134" s="19" t="s">
        <v>253</v>
      </c>
      <c r="C134" s="14">
        <v>4404</v>
      </c>
      <c r="D134" s="14">
        <v>6005.4</v>
      </c>
      <c r="E134" s="14">
        <f t="shared" si="4"/>
        <v>1601.3999999999996</v>
      </c>
      <c r="F134" s="15" t="s">
        <v>237</v>
      </c>
      <c r="G134" s="14">
        <v>4526</v>
      </c>
      <c r="H134" s="14">
        <v>6171.8</v>
      </c>
      <c r="I134" s="10">
        <f t="shared" si="5"/>
        <v>1645.8000000000002</v>
      </c>
      <c r="J134" s="14">
        <v>4639.6000000000004</v>
      </c>
      <c r="K134" s="14">
        <v>6326.7</v>
      </c>
      <c r="L134" s="10">
        <f t="shared" si="6"/>
        <v>1687.0999999999995</v>
      </c>
    </row>
    <row r="135" spans="1:12" ht="63">
      <c r="A135" s="5" t="s">
        <v>254</v>
      </c>
      <c r="B135" s="19" t="s">
        <v>255</v>
      </c>
      <c r="C135" s="44">
        <v>126966.39999999999</v>
      </c>
      <c r="D135" s="44">
        <v>125932.1</v>
      </c>
      <c r="E135" s="14">
        <f t="shared" si="4"/>
        <v>-1034.2999999999884</v>
      </c>
      <c r="F135" s="45" t="s">
        <v>237</v>
      </c>
      <c r="G135" s="44">
        <v>122191.1</v>
      </c>
      <c r="H135" s="44">
        <v>122191.1</v>
      </c>
      <c r="I135" s="10">
        <f t="shared" si="5"/>
        <v>0</v>
      </c>
      <c r="J135" s="44">
        <v>115512.7</v>
      </c>
      <c r="K135" s="44">
        <v>115512.7</v>
      </c>
      <c r="L135" s="10">
        <f t="shared" si="6"/>
        <v>0</v>
      </c>
    </row>
    <row r="136" spans="1:12" ht="63">
      <c r="A136" s="46" t="s">
        <v>256</v>
      </c>
      <c r="B136" s="19" t="s">
        <v>257</v>
      </c>
      <c r="C136" s="14">
        <v>0</v>
      </c>
      <c r="D136" s="14">
        <v>0</v>
      </c>
      <c r="E136" s="14">
        <f t="shared" si="4"/>
        <v>0</v>
      </c>
      <c r="F136" s="15"/>
      <c r="G136" s="14">
        <v>30517</v>
      </c>
      <c r="H136" s="14">
        <v>30517</v>
      </c>
      <c r="I136" s="10">
        <f t="shared" si="5"/>
        <v>0</v>
      </c>
      <c r="J136" s="14">
        <v>0</v>
      </c>
      <c r="K136" s="14">
        <v>0</v>
      </c>
      <c r="L136" s="10">
        <f t="shared" si="6"/>
        <v>0</v>
      </c>
    </row>
    <row r="137" spans="1:12" ht="31.5">
      <c r="A137" s="47" t="s">
        <v>258</v>
      </c>
      <c r="B137" s="19" t="s">
        <v>259</v>
      </c>
      <c r="C137" s="14">
        <v>0</v>
      </c>
      <c r="D137" s="14">
        <v>0</v>
      </c>
      <c r="E137" s="14">
        <f t="shared" si="4"/>
        <v>0</v>
      </c>
      <c r="F137" s="15"/>
      <c r="G137" s="14">
        <v>0</v>
      </c>
      <c r="H137" s="14">
        <v>0</v>
      </c>
      <c r="I137" s="10">
        <f t="shared" si="5"/>
        <v>0</v>
      </c>
      <c r="J137" s="14">
        <v>0</v>
      </c>
      <c r="K137" s="14">
        <v>0</v>
      </c>
      <c r="L137" s="10">
        <f t="shared" si="6"/>
        <v>0</v>
      </c>
    </row>
    <row r="138" spans="1:12" ht="31.5">
      <c r="A138" s="5" t="s">
        <v>260</v>
      </c>
      <c r="B138" s="48" t="s">
        <v>261</v>
      </c>
      <c r="C138" s="14">
        <v>6299.5</v>
      </c>
      <c r="D138" s="14">
        <v>6299.5</v>
      </c>
      <c r="E138" s="14">
        <f t="shared" si="4"/>
        <v>0</v>
      </c>
      <c r="F138" s="15"/>
      <c r="G138" s="14">
        <v>6622.7</v>
      </c>
      <c r="H138" s="14">
        <v>6622.7</v>
      </c>
      <c r="I138" s="10">
        <f t="shared" si="5"/>
        <v>0</v>
      </c>
      <c r="J138" s="14">
        <v>6570.7</v>
      </c>
      <c r="K138" s="14">
        <v>6570.7</v>
      </c>
      <c r="L138" s="10">
        <f t="shared" si="6"/>
        <v>0</v>
      </c>
    </row>
    <row r="139" spans="1:12" ht="47.25">
      <c r="A139" s="47" t="s">
        <v>262</v>
      </c>
      <c r="B139" s="49" t="s">
        <v>263</v>
      </c>
      <c r="C139" s="14">
        <v>0</v>
      </c>
      <c r="D139" s="14">
        <v>0</v>
      </c>
      <c r="E139" s="14">
        <f t="shared" si="4"/>
        <v>0</v>
      </c>
      <c r="F139" s="15"/>
      <c r="G139" s="14">
        <v>5558</v>
      </c>
      <c r="H139" s="14">
        <v>5558</v>
      </c>
      <c r="I139" s="10">
        <f t="shared" si="5"/>
        <v>0</v>
      </c>
      <c r="J139" s="14">
        <v>0</v>
      </c>
      <c r="K139" s="14">
        <v>0</v>
      </c>
      <c r="L139" s="10">
        <f t="shared" si="6"/>
        <v>0</v>
      </c>
    </row>
    <row r="140" spans="1:12" ht="47.25">
      <c r="A140" s="47" t="s">
        <v>262</v>
      </c>
      <c r="B140" s="49" t="s">
        <v>264</v>
      </c>
      <c r="C140" s="14">
        <v>133.4</v>
      </c>
      <c r="D140" s="14">
        <v>133.4</v>
      </c>
      <c r="E140" s="14">
        <f t="shared" si="4"/>
        <v>0</v>
      </c>
      <c r="F140" s="15"/>
      <c r="G140" s="14">
        <v>0</v>
      </c>
      <c r="H140" s="14">
        <v>0</v>
      </c>
      <c r="I140" s="10">
        <f t="shared" si="5"/>
        <v>0</v>
      </c>
      <c r="J140" s="14">
        <v>0</v>
      </c>
      <c r="K140" s="14">
        <v>0</v>
      </c>
      <c r="L140" s="10">
        <f t="shared" si="6"/>
        <v>0</v>
      </c>
    </row>
    <row r="141" spans="1:12" ht="63">
      <c r="A141" s="47" t="s">
        <v>262</v>
      </c>
      <c r="B141" s="49" t="s">
        <v>265</v>
      </c>
      <c r="C141" s="14">
        <v>822</v>
      </c>
      <c r="D141" s="14">
        <v>822</v>
      </c>
      <c r="E141" s="14">
        <f t="shared" si="4"/>
        <v>0</v>
      </c>
      <c r="F141" s="15"/>
      <c r="G141" s="14">
        <v>0</v>
      </c>
      <c r="H141" s="14">
        <v>0</v>
      </c>
      <c r="I141" s="10">
        <f t="shared" si="5"/>
        <v>0</v>
      </c>
      <c r="J141" s="14">
        <v>0</v>
      </c>
      <c r="K141" s="14">
        <v>0</v>
      </c>
      <c r="L141" s="10">
        <f t="shared" si="6"/>
        <v>0</v>
      </c>
    </row>
    <row r="142" spans="1:12" ht="31.5">
      <c r="A142" s="46" t="s">
        <v>266</v>
      </c>
      <c r="B142" s="19" t="s">
        <v>267</v>
      </c>
      <c r="C142" s="14">
        <v>43576.7</v>
      </c>
      <c r="D142" s="14">
        <v>43576.7</v>
      </c>
      <c r="E142" s="14">
        <f t="shared" si="4"/>
        <v>0</v>
      </c>
      <c r="F142" s="15"/>
      <c r="G142" s="14">
        <v>41841.1</v>
      </c>
      <c r="H142" s="14">
        <v>41841.1</v>
      </c>
      <c r="I142" s="10">
        <f t="shared" si="5"/>
        <v>0</v>
      </c>
      <c r="J142" s="14">
        <v>42310.3</v>
      </c>
      <c r="K142" s="14">
        <v>42310.3</v>
      </c>
      <c r="L142" s="10">
        <f t="shared" si="6"/>
        <v>0</v>
      </c>
    </row>
    <row r="143" spans="1:12" ht="31.5">
      <c r="A143" s="46" t="s">
        <v>268</v>
      </c>
      <c r="B143" s="19" t="s">
        <v>269</v>
      </c>
      <c r="C143" s="14">
        <v>42619.9</v>
      </c>
      <c r="D143" s="14">
        <v>53511</v>
      </c>
      <c r="E143" s="14">
        <f t="shared" si="4"/>
        <v>10891.099999999999</v>
      </c>
      <c r="F143" s="15" t="s">
        <v>237</v>
      </c>
      <c r="G143" s="14">
        <v>147643.5</v>
      </c>
      <c r="H143" s="14">
        <v>228998.9</v>
      </c>
      <c r="I143" s="10">
        <f t="shared" si="5"/>
        <v>81355.399999999994</v>
      </c>
      <c r="J143" s="14">
        <v>0</v>
      </c>
      <c r="K143" s="14">
        <v>0</v>
      </c>
      <c r="L143" s="10">
        <f t="shared" si="6"/>
        <v>0</v>
      </c>
    </row>
    <row r="144" spans="1:12" ht="31.5">
      <c r="A144" s="5" t="s">
        <v>270</v>
      </c>
      <c r="B144" s="48" t="s">
        <v>271</v>
      </c>
      <c r="C144" s="14">
        <v>12000</v>
      </c>
      <c r="D144" s="14">
        <v>12000</v>
      </c>
      <c r="E144" s="14">
        <f t="shared" si="4"/>
        <v>0</v>
      </c>
      <c r="F144" s="15"/>
      <c r="G144" s="14">
        <v>0</v>
      </c>
      <c r="H144" s="14">
        <v>0</v>
      </c>
      <c r="I144" s="10">
        <f t="shared" si="5"/>
        <v>0</v>
      </c>
      <c r="J144" s="14">
        <v>0</v>
      </c>
      <c r="K144" s="14">
        <v>0</v>
      </c>
      <c r="L144" s="10">
        <f t="shared" si="6"/>
        <v>0</v>
      </c>
    </row>
    <row r="145" spans="1:12" ht="94.5">
      <c r="A145" s="5" t="s">
        <v>272</v>
      </c>
      <c r="B145" s="48" t="s">
        <v>273</v>
      </c>
      <c r="C145" s="14">
        <v>115313.1</v>
      </c>
      <c r="D145" s="14">
        <v>0</v>
      </c>
      <c r="E145" s="14">
        <f t="shared" si="4"/>
        <v>-115313.1</v>
      </c>
      <c r="F145" s="15" t="s">
        <v>237</v>
      </c>
      <c r="G145" s="14">
        <v>0</v>
      </c>
      <c r="H145" s="14">
        <v>0</v>
      </c>
      <c r="I145" s="10">
        <f t="shared" si="5"/>
        <v>0</v>
      </c>
      <c r="J145" s="14">
        <v>0</v>
      </c>
      <c r="K145" s="14">
        <v>0</v>
      </c>
      <c r="L145" s="10">
        <f t="shared" si="6"/>
        <v>0</v>
      </c>
    </row>
    <row r="146" spans="1:12" ht="157.5">
      <c r="A146" s="5" t="s">
        <v>272</v>
      </c>
      <c r="B146" s="48" t="s">
        <v>274</v>
      </c>
      <c r="C146" s="14">
        <v>0</v>
      </c>
      <c r="D146" s="14">
        <v>0</v>
      </c>
      <c r="E146" s="14">
        <f t="shared" si="4"/>
        <v>0</v>
      </c>
      <c r="F146" s="15"/>
      <c r="G146" s="14">
        <v>0</v>
      </c>
      <c r="H146" s="14">
        <v>30000</v>
      </c>
      <c r="I146" s="10">
        <f t="shared" si="5"/>
        <v>30000</v>
      </c>
      <c r="J146" s="14">
        <v>0</v>
      </c>
      <c r="K146" s="14">
        <v>771000</v>
      </c>
      <c r="L146" s="10">
        <f t="shared" si="6"/>
        <v>771000</v>
      </c>
    </row>
    <row r="147" spans="1:12" ht="94.5">
      <c r="A147" s="5" t="s">
        <v>272</v>
      </c>
      <c r="B147" s="48" t="s">
        <v>275</v>
      </c>
      <c r="C147" s="14">
        <v>0</v>
      </c>
      <c r="D147" s="14">
        <v>0</v>
      </c>
      <c r="E147" s="14">
        <f t="shared" si="4"/>
        <v>0</v>
      </c>
      <c r="F147" s="15"/>
      <c r="G147" s="14">
        <v>31994.9</v>
      </c>
      <c r="H147" s="14">
        <v>31994.9</v>
      </c>
      <c r="I147" s="10">
        <f t="shared" si="5"/>
        <v>0</v>
      </c>
      <c r="J147" s="14">
        <v>0</v>
      </c>
      <c r="K147" s="14">
        <v>0</v>
      </c>
      <c r="L147" s="10">
        <f t="shared" si="6"/>
        <v>0</v>
      </c>
    </row>
    <row r="148" spans="1:12" ht="78.75">
      <c r="A148" s="46" t="s">
        <v>276</v>
      </c>
      <c r="B148" s="48" t="s">
        <v>277</v>
      </c>
      <c r="C148" s="14">
        <v>0</v>
      </c>
      <c r="D148" s="14">
        <v>0</v>
      </c>
      <c r="E148" s="14">
        <f t="shared" si="4"/>
        <v>0</v>
      </c>
      <c r="F148" s="15"/>
      <c r="G148" s="14">
        <v>553.1</v>
      </c>
      <c r="H148" s="14">
        <v>553.1</v>
      </c>
      <c r="I148" s="10">
        <f t="shared" si="5"/>
        <v>0</v>
      </c>
      <c r="J148" s="14">
        <v>553.1</v>
      </c>
      <c r="K148" s="14">
        <v>553.1</v>
      </c>
      <c r="L148" s="10">
        <f t="shared" si="6"/>
        <v>0</v>
      </c>
    </row>
    <row r="149" spans="1:12" ht="47.25">
      <c r="A149" s="46" t="s">
        <v>276</v>
      </c>
      <c r="B149" s="48" t="s">
        <v>278</v>
      </c>
      <c r="C149" s="14">
        <v>0</v>
      </c>
      <c r="D149" s="14">
        <v>115313.1</v>
      </c>
      <c r="E149" s="14">
        <f t="shared" si="4"/>
        <v>115313.1</v>
      </c>
      <c r="F149" s="15" t="s">
        <v>237</v>
      </c>
      <c r="G149" s="14">
        <v>0</v>
      </c>
      <c r="H149" s="14">
        <v>0</v>
      </c>
      <c r="I149" s="10">
        <f t="shared" si="5"/>
        <v>0</v>
      </c>
      <c r="J149" s="14">
        <v>0</v>
      </c>
      <c r="K149" s="14">
        <v>0</v>
      </c>
      <c r="L149" s="10">
        <f t="shared" si="6"/>
        <v>0</v>
      </c>
    </row>
    <row r="150" spans="1:12" ht="47.25">
      <c r="A150" s="46" t="s">
        <v>276</v>
      </c>
      <c r="B150" s="48" t="s">
        <v>279</v>
      </c>
      <c r="C150" s="14">
        <v>568.4</v>
      </c>
      <c r="D150" s="14">
        <v>568.4</v>
      </c>
      <c r="E150" s="14">
        <f t="shared" si="4"/>
        <v>0</v>
      </c>
      <c r="F150" s="15"/>
      <c r="G150" s="14">
        <v>761.5</v>
      </c>
      <c r="H150" s="14">
        <v>761.5</v>
      </c>
      <c r="I150" s="10">
        <f t="shared" si="5"/>
        <v>0</v>
      </c>
      <c r="J150" s="14">
        <v>761.5</v>
      </c>
      <c r="K150" s="14">
        <v>761.5</v>
      </c>
      <c r="L150" s="10">
        <f t="shared" si="6"/>
        <v>0</v>
      </c>
    </row>
    <row r="151" spans="1:12" ht="47.25">
      <c r="A151" s="46" t="s">
        <v>276</v>
      </c>
      <c r="B151" s="19" t="s">
        <v>280</v>
      </c>
      <c r="C151" s="14">
        <v>650.20000000000005</v>
      </c>
      <c r="D151" s="14">
        <v>650.20000000000005</v>
      </c>
      <c r="E151" s="14">
        <f t="shared" si="4"/>
        <v>0</v>
      </c>
      <c r="F151" s="15"/>
      <c r="G151" s="14">
        <v>650.20000000000005</v>
      </c>
      <c r="H151" s="14">
        <v>650.20000000000005</v>
      </c>
      <c r="I151" s="10">
        <f t="shared" si="5"/>
        <v>0</v>
      </c>
      <c r="J151" s="14">
        <v>650.20000000000005</v>
      </c>
      <c r="K151" s="14">
        <v>650.20000000000005</v>
      </c>
      <c r="L151" s="10">
        <f t="shared" si="6"/>
        <v>0</v>
      </c>
    </row>
    <row r="152" spans="1:12" ht="63">
      <c r="A152" s="46" t="s">
        <v>276</v>
      </c>
      <c r="B152" s="19" t="s">
        <v>281</v>
      </c>
      <c r="C152" s="14">
        <v>100000</v>
      </c>
      <c r="D152" s="14">
        <v>100000</v>
      </c>
      <c r="E152" s="14">
        <f t="shared" si="4"/>
        <v>0</v>
      </c>
      <c r="F152" s="15"/>
      <c r="G152" s="14">
        <v>0</v>
      </c>
      <c r="H152" s="14">
        <v>0</v>
      </c>
      <c r="I152" s="10">
        <f t="shared" si="5"/>
        <v>0</v>
      </c>
      <c r="J152" s="14">
        <v>0</v>
      </c>
      <c r="K152" s="14">
        <v>0</v>
      </c>
      <c r="L152" s="10">
        <f t="shared" si="6"/>
        <v>0</v>
      </c>
    </row>
    <row r="153" spans="1:12" ht="63">
      <c r="A153" s="46" t="s">
        <v>276</v>
      </c>
      <c r="B153" s="19" t="s">
        <v>282</v>
      </c>
      <c r="C153" s="14">
        <v>86985.3</v>
      </c>
      <c r="D153" s="14">
        <v>86985.3</v>
      </c>
      <c r="E153" s="14">
        <f t="shared" si="4"/>
        <v>0</v>
      </c>
      <c r="F153" s="15"/>
      <c r="G153" s="14">
        <v>86985.3</v>
      </c>
      <c r="H153" s="14">
        <v>86985.3</v>
      </c>
      <c r="I153" s="10">
        <f t="shared" si="5"/>
        <v>0</v>
      </c>
      <c r="J153" s="14">
        <v>86985.3</v>
      </c>
      <c r="K153" s="14">
        <v>86985.3</v>
      </c>
      <c r="L153" s="10">
        <f t="shared" si="6"/>
        <v>0</v>
      </c>
    </row>
    <row r="154" spans="1:12" ht="94.5">
      <c r="A154" s="46" t="s">
        <v>276</v>
      </c>
      <c r="B154" s="19" t="s">
        <v>283</v>
      </c>
      <c r="C154" s="14">
        <v>107098.5</v>
      </c>
      <c r="D154" s="14">
        <v>107098.5</v>
      </c>
      <c r="E154" s="14">
        <f t="shared" si="4"/>
        <v>0</v>
      </c>
      <c r="F154" s="15"/>
      <c r="G154" s="14">
        <v>101743.6</v>
      </c>
      <c r="H154" s="14">
        <v>101743.6</v>
      </c>
      <c r="I154" s="10">
        <f t="shared" si="5"/>
        <v>0</v>
      </c>
      <c r="J154" s="14">
        <v>96388.7</v>
      </c>
      <c r="K154" s="14">
        <v>96388.7</v>
      </c>
      <c r="L154" s="10">
        <f t="shared" si="6"/>
        <v>0</v>
      </c>
    </row>
    <row r="155" spans="1:12" ht="63">
      <c r="A155" s="46" t="s">
        <v>276</v>
      </c>
      <c r="B155" s="19" t="s">
        <v>284</v>
      </c>
      <c r="C155" s="14">
        <v>5206.8</v>
      </c>
      <c r="D155" s="14">
        <v>5206.8</v>
      </c>
      <c r="E155" s="14">
        <f t="shared" si="4"/>
        <v>0</v>
      </c>
      <c r="F155" s="15"/>
      <c r="G155" s="14">
        <v>5206.8</v>
      </c>
      <c r="H155" s="14">
        <v>5206.8</v>
      </c>
      <c r="I155" s="10">
        <f t="shared" si="5"/>
        <v>0</v>
      </c>
      <c r="J155" s="14">
        <v>0</v>
      </c>
      <c r="K155" s="14">
        <v>0</v>
      </c>
      <c r="L155" s="10">
        <f t="shared" si="6"/>
        <v>0</v>
      </c>
    </row>
    <row r="156" spans="1:12" ht="94.5">
      <c r="A156" s="46" t="s">
        <v>276</v>
      </c>
      <c r="B156" s="48" t="s">
        <v>285</v>
      </c>
      <c r="C156" s="14">
        <v>0</v>
      </c>
      <c r="D156" s="14">
        <v>0</v>
      </c>
      <c r="E156" s="14">
        <f t="shared" si="4"/>
        <v>0</v>
      </c>
      <c r="F156" s="15"/>
      <c r="G156" s="14">
        <v>5642.6</v>
      </c>
      <c r="H156" s="14">
        <v>5642.6</v>
      </c>
      <c r="I156" s="10">
        <f t="shared" si="5"/>
        <v>0</v>
      </c>
      <c r="J156" s="14">
        <v>1080.0999999999999</v>
      </c>
      <c r="K156" s="14">
        <v>1080.0999999999999</v>
      </c>
      <c r="L156" s="10">
        <f t="shared" si="6"/>
        <v>0</v>
      </c>
    </row>
    <row r="157" spans="1:12" ht="110.25">
      <c r="A157" s="46" t="s">
        <v>276</v>
      </c>
      <c r="B157" s="48" t="s">
        <v>286</v>
      </c>
      <c r="C157" s="14">
        <v>0</v>
      </c>
      <c r="D157" s="14">
        <v>0</v>
      </c>
      <c r="E157" s="14">
        <f t="shared" si="4"/>
        <v>0</v>
      </c>
      <c r="F157" s="15"/>
      <c r="G157" s="14">
        <v>30000</v>
      </c>
      <c r="H157" s="14">
        <v>0</v>
      </c>
      <c r="I157" s="10">
        <f t="shared" si="5"/>
        <v>-30000</v>
      </c>
      <c r="J157" s="14">
        <v>771000</v>
      </c>
      <c r="K157" s="14">
        <v>0</v>
      </c>
      <c r="L157" s="10">
        <f t="shared" si="6"/>
        <v>-771000</v>
      </c>
    </row>
    <row r="158" spans="1:12" ht="47.25">
      <c r="A158" s="46" t="s">
        <v>276</v>
      </c>
      <c r="B158" s="48" t="s">
        <v>287</v>
      </c>
      <c r="C158" s="14">
        <v>0</v>
      </c>
      <c r="D158" s="14">
        <v>0</v>
      </c>
      <c r="E158" s="14">
        <f t="shared" si="4"/>
        <v>0</v>
      </c>
      <c r="F158" s="15"/>
      <c r="G158" s="14">
        <v>31994.9</v>
      </c>
      <c r="H158" s="14">
        <v>31994.9</v>
      </c>
      <c r="I158" s="10">
        <f t="shared" si="5"/>
        <v>0</v>
      </c>
      <c r="J158" s="14">
        <v>0</v>
      </c>
      <c r="K158" s="14">
        <v>0</v>
      </c>
      <c r="L158" s="10">
        <f t="shared" si="6"/>
        <v>0</v>
      </c>
    </row>
    <row r="159" spans="1:12" ht="47.25">
      <c r="A159" s="46" t="s">
        <v>276</v>
      </c>
      <c r="B159" s="48" t="s">
        <v>288</v>
      </c>
      <c r="C159" s="14">
        <v>0</v>
      </c>
      <c r="D159" s="14">
        <v>0</v>
      </c>
      <c r="E159" s="14">
        <f t="shared" si="4"/>
        <v>0</v>
      </c>
      <c r="F159" s="15"/>
      <c r="G159" s="14">
        <v>0</v>
      </c>
      <c r="H159" s="14">
        <v>0</v>
      </c>
      <c r="I159" s="10">
        <f t="shared" si="5"/>
        <v>0</v>
      </c>
      <c r="J159" s="14">
        <v>0</v>
      </c>
      <c r="K159" s="14">
        <v>0</v>
      </c>
      <c r="L159" s="10">
        <f t="shared" si="6"/>
        <v>0</v>
      </c>
    </row>
    <row r="160" spans="1:12" ht="47.25">
      <c r="A160" s="5" t="s">
        <v>289</v>
      </c>
      <c r="B160" s="19" t="s">
        <v>290</v>
      </c>
      <c r="C160" s="14">
        <v>28657.3</v>
      </c>
      <c r="D160" s="14">
        <v>28657.3</v>
      </c>
      <c r="E160" s="14">
        <f t="shared" si="4"/>
        <v>0</v>
      </c>
      <c r="F160" s="15"/>
      <c r="G160" s="14">
        <v>28657.3</v>
      </c>
      <c r="H160" s="14">
        <v>28657.3</v>
      </c>
      <c r="I160" s="10">
        <f t="shared" si="5"/>
        <v>0</v>
      </c>
      <c r="J160" s="14">
        <v>28657.3</v>
      </c>
      <c r="K160" s="14">
        <v>28657.3</v>
      </c>
      <c r="L160" s="10">
        <f t="shared" si="6"/>
        <v>0</v>
      </c>
    </row>
    <row r="161" spans="1:12" ht="63">
      <c r="A161" s="5" t="s">
        <v>291</v>
      </c>
      <c r="B161" s="48" t="s">
        <v>292</v>
      </c>
      <c r="C161" s="14">
        <v>0</v>
      </c>
      <c r="D161" s="14">
        <v>0</v>
      </c>
      <c r="E161" s="14">
        <f t="shared" si="4"/>
        <v>0</v>
      </c>
      <c r="F161" s="15"/>
      <c r="G161" s="14">
        <v>0</v>
      </c>
      <c r="H161" s="14">
        <v>0</v>
      </c>
      <c r="I161" s="10">
        <f t="shared" si="5"/>
        <v>0</v>
      </c>
      <c r="J161" s="14">
        <v>0</v>
      </c>
      <c r="K161" s="14">
        <v>0</v>
      </c>
      <c r="L161" s="10">
        <f t="shared" si="6"/>
        <v>0</v>
      </c>
    </row>
    <row r="162" spans="1:12" ht="63">
      <c r="A162" s="5" t="s">
        <v>291</v>
      </c>
      <c r="B162" s="48" t="s">
        <v>293</v>
      </c>
      <c r="C162" s="14">
        <v>0</v>
      </c>
      <c r="D162" s="14">
        <v>0</v>
      </c>
      <c r="E162" s="14">
        <f t="shared" si="4"/>
        <v>0</v>
      </c>
      <c r="F162" s="15"/>
      <c r="G162" s="14">
        <v>900</v>
      </c>
      <c r="H162" s="14">
        <v>900</v>
      </c>
      <c r="I162" s="10">
        <f t="shared" si="5"/>
        <v>0</v>
      </c>
      <c r="J162" s="14">
        <v>900</v>
      </c>
      <c r="K162" s="14">
        <v>900</v>
      </c>
      <c r="L162" s="10">
        <f t="shared" si="6"/>
        <v>0</v>
      </c>
    </row>
    <row r="163" spans="1:12" ht="31.5">
      <c r="A163" s="5" t="s">
        <v>291</v>
      </c>
      <c r="B163" s="48" t="s">
        <v>294</v>
      </c>
      <c r="C163" s="14">
        <v>0</v>
      </c>
      <c r="D163" s="14">
        <v>0</v>
      </c>
      <c r="E163" s="14">
        <f t="shared" si="4"/>
        <v>0</v>
      </c>
      <c r="F163" s="15"/>
      <c r="G163" s="14">
        <v>135000</v>
      </c>
      <c r="H163" s="14">
        <v>135000</v>
      </c>
      <c r="I163" s="10">
        <f t="shared" si="5"/>
        <v>0</v>
      </c>
      <c r="J163" s="14">
        <v>300000</v>
      </c>
      <c r="K163" s="14">
        <v>300000</v>
      </c>
      <c r="L163" s="10">
        <f t="shared" si="6"/>
        <v>0</v>
      </c>
    </row>
    <row r="164" spans="1:12" ht="47.25">
      <c r="A164" s="5" t="s">
        <v>291</v>
      </c>
      <c r="B164" s="19" t="s">
        <v>295</v>
      </c>
      <c r="C164" s="14">
        <v>455.7</v>
      </c>
      <c r="D164" s="14">
        <v>455.7</v>
      </c>
      <c r="E164" s="14">
        <f t="shared" si="4"/>
        <v>0</v>
      </c>
      <c r="F164" s="15"/>
      <c r="G164" s="14">
        <v>455.7</v>
      </c>
      <c r="H164" s="14">
        <v>455.7</v>
      </c>
      <c r="I164" s="10">
        <f t="shared" si="5"/>
        <v>0</v>
      </c>
      <c r="J164" s="14">
        <v>455.7</v>
      </c>
      <c r="K164" s="14">
        <v>455.7</v>
      </c>
      <c r="L164" s="10">
        <f t="shared" si="6"/>
        <v>0</v>
      </c>
    </row>
    <row r="165" spans="1:12" ht="63">
      <c r="A165" s="5" t="s">
        <v>291</v>
      </c>
      <c r="B165" s="19" t="s">
        <v>296</v>
      </c>
      <c r="C165" s="14">
        <v>1335.4</v>
      </c>
      <c r="D165" s="14">
        <v>1335.4</v>
      </c>
      <c r="E165" s="14">
        <f t="shared" si="4"/>
        <v>0</v>
      </c>
      <c r="F165" s="15"/>
      <c r="G165" s="14">
        <v>1335.4</v>
      </c>
      <c r="H165" s="14">
        <v>1335.4</v>
      </c>
      <c r="I165" s="10">
        <f t="shared" si="5"/>
        <v>0</v>
      </c>
      <c r="J165" s="14">
        <v>1335.4</v>
      </c>
      <c r="K165" s="14">
        <v>1335.4</v>
      </c>
      <c r="L165" s="10">
        <f t="shared" si="6"/>
        <v>0</v>
      </c>
    </row>
    <row r="166" spans="1:12" ht="110.25">
      <c r="A166" s="46" t="s">
        <v>291</v>
      </c>
      <c r="B166" s="19" t="s">
        <v>297</v>
      </c>
      <c r="C166" s="14">
        <v>3748.2</v>
      </c>
      <c r="D166" s="14">
        <v>3467.4</v>
      </c>
      <c r="E166" s="14">
        <f t="shared" si="4"/>
        <v>-280.79999999999973</v>
      </c>
      <c r="F166" s="15" t="s">
        <v>237</v>
      </c>
      <c r="G166" s="14">
        <v>8254.7000000000007</v>
      </c>
      <c r="H166" s="14">
        <v>7636.3</v>
      </c>
      <c r="I166" s="10">
        <f t="shared" si="5"/>
        <v>-618.40000000000055</v>
      </c>
      <c r="J166" s="14">
        <v>8254.7000000000007</v>
      </c>
      <c r="K166" s="14">
        <v>7636.4</v>
      </c>
      <c r="L166" s="10">
        <f t="shared" si="6"/>
        <v>-618.30000000000109</v>
      </c>
    </row>
    <row r="167" spans="1:12" ht="31.5">
      <c r="A167" s="46" t="s">
        <v>298</v>
      </c>
      <c r="B167" s="19" t="s">
        <v>299</v>
      </c>
      <c r="C167" s="14">
        <v>1265.5</v>
      </c>
      <c r="D167" s="14">
        <v>1265.5</v>
      </c>
      <c r="E167" s="14">
        <f t="shared" si="4"/>
        <v>0</v>
      </c>
      <c r="F167" s="15"/>
      <c r="G167" s="14">
        <v>1265.5</v>
      </c>
      <c r="H167" s="14">
        <v>1265.5</v>
      </c>
      <c r="I167" s="10">
        <f t="shared" si="5"/>
        <v>0</v>
      </c>
      <c r="J167" s="14">
        <v>1265.5</v>
      </c>
      <c r="K167" s="14">
        <v>1265.5</v>
      </c>
      <c r="L167" s="10">
        <f t="shared" si="6"/>
        <v>0</v>
      </c>
    </row>
    <row r="168" spans="1:12" ht="94.5">
      <c r="A168" s="46" t="s">
        <v>298</v>
      </c>
      <c r="B168" s="19" t="s">
        <v>300</v>
      </c>
      <c r="C168" s="14">
        <v>0</v>
      </c>
      <c r="D168" s="14">
        <v>0</v>
      </c>
      <c r="E168" s="14">
        <f t="shared" si="4"/>
        <v>0</v>
      </c>
      <c r="F168" s="15"/>
      <c r="G168" s="14">
        <v>505</v>
      </c>
      <c r="H168" s="14">
        <v>505</v>
      </c>
      <c r="I168" s="10">
        <f t="shared" si="5"/>
        <v>0</v>
      </c>
      <c r="J168" s="14">
        <v>505</v>
      </c>
      <c r="K168" s="14">
        <v>505</v>
      </c>
      <c r="L168" s="10">
        <f t="shared" si="6"/>
        <v>0</v>
      </c>
    </row>
    <row r="169" spans="1:12" ht="47.25">
      <c r="A169" s="46" t="s">
        <v>298</v>
      </c>
      <c r="B169" s="19" t="s">
        <v>301</v>
      </c>
      <c r="C169" s="14">
        <v>909.8</v>
      </c>
      <c r="D169" s="14">
        <v>909.8</v>
      </c>
      <c r="E169" s="14">
        <f t="shared" ref="E169:E233" si="7">D169-C169</f>
        <v>0</v>
      </c>
      <c r="F169" s="15"/>
      <c r="G169" s="14">
        <v>1375.1</v>
      </c>
      <c r="H169" s="14">
        <v>1375.1</v>
      </c>
      <c r="I169" s="10">
        <f t="shared" ref="I169:I233" si="8">H169-G169</f>
        <v>0</v>
      </c>
      <c r="J169" s="14">
        <v>1574.4</v>
      </c>
      <c r="K169" s="14">
        <v>1574.4</v>
      </c>
      <c r="L169" s="10">
        <f t="shared" ref="L169:L233" si="9">K169-J169</f>
        <v>0</v>
      </c>
    </row>
    <row r="170" spans="1:12" ht="47.25">
      <c r="A170" s="47" t="s">
        <v>298</v>
      </c>
      <c r="B170" s="50" t="s">
        <v>302</v>
      </c>
      <c r="C170" s="14">
        <v>0</v>
      </c>
      <c r="D170" s="14">
        <v>0</v>
      </c>
      <c r="E170" s="14">
        <f t="shared" si="7"/>
        <v>0</v>
      </c>
      <c r="F170" s="15"/>
      <c r="G170" s="14">
        <v>0</v>
      </c>
      <c r="H170" s="14">
        <v>0</v>
      </c>
      <c r="I170" s="10">
        <f t="shared" si="8"/>
        <v>0</v>
      </c>
      <c r="J170" s="14">
        <v>2174.6</v>
      </c>
      <c r="K170" s="14">
        <v>2174.6</v>
      </c>
      <c r="L170" s="10">
        <f t="shared" si="9"/>
        <v>0</v>
      </c>
    </row>
    <row r="171" spans="1:12" ht="94.5">
      <c r="A171" s="46" t="s">
        <v>303</v>
      </c>
      <c r="B171" s="19" t="s">
        <v>304</v>
      </c>
      <c r="C171" s="14">
        <v>889</v>
      </c>
      <c r="D171" s="14">
        <v>889</v>
      </c>
      <c r="E171" s="14">
        <f t="shared" si="7"/>
        <v>0</v>
      </c>
      <c r="F171" s="15"/>
      <c r="G171" s="14">
        <v>889</v>
      </c>
      <c r="H171" s="14">
        <v>889</v>
      </c>
      <c r="I171" s="10">
        <f t="shared" si="8"/>
        <v>0</v>
      </c>
      <c r="J171" s="14">
        <v>889</v>
      </c>
      <c r="K171" s="14">
        <v>889</v>
      </c>
      <c r="L171" s="10">
        <f t="shared" si="9"/>
        <v>0</v>
      </c>
    </row>
    <row r="172" spans="1:12" ht="31.5">
      <c r="A172" s="46" t="s">
        <v>298</v>
      </c>
      <c r="B172" s="19" t="s">
        <v>305</v>
      </c>
      <c r="C172" s="14">
        <v>390</v>
      </c>
      <c r="D172" s="14">
        <v>390</v>
      </c>
      <c r="E172" s="14">
        <f t="shared" si="7"/>
        <v>0</v>
      </c>
      <c r="F172" s="15"/>
      <c r="G172" s="14">
        <v>390</v>
      </c>
      <c r="H172" s="14">
        <v>390</v>
      </c>
      <c r="I172" s="10">
        <f t="shared" si="8"/>
        <v>0</v>
      </c>
      <c r="J172" s="14">
        <v>390</v>
      </c>
      <c r="K172" s="14">
        <v>390</v>
      </c>
      <c r="L172" s="10">
        <f t="shared" si="9"/>
        <v>0</v>
      </c>
    </row>
    <row r="173" spans="1:12" ht="63">
      <c r="A173" s="46" t="s">
        <v>298</v>
      </c>
      <c r="B173" s="51" t="s">
        <v>306</v>
      </c>
      <c r="C173" s="14">
        <v>0</v>
      </c>
      <c r="D173" s="14">
        <v>0</v>
      </c>
      <c r="E173" s="14">
        <f t="shared" si="7"/>
        <v>0</v>
      </c>
      <c r="F173" s="15"/>
      <c r="G173" s="14">
        <v>3885.5</v>
      </c>
      <c r="H173" s="14">
        <v>3885.5</v>
      </c>
      <c r="I173" s="10">
        <f t="shared" si="8"/>
        <v>0</v>
      </c>
      <c r="J173" s="14">
        <v>3885.5</v>
      </c>
      <c r="K173" s="14">
        <v>3885.5</v>
      </c>
      <c r="L173" s="10">
        <f t="shared" si="9"/>
        <v>0</v>
      </c>
    </row>
    <row r="174" spans="1:12">
      <c r="A174" s="8" t="s">
        <v>307</v>
      </c>
      <c r="B174" s="9" t="s">
        <v>308</v>
      </c>
      <c r="C174" s="10">
        <f>SUM(C175:C217)</f>
        <v>3428278.1</v>
      </c>
      <c r="D174" s="10">
        <f>SUM(D175:D217)</f>
        <v>3413845.4000000004</v>
      </c>
      <c r="E174" s="10">
        <f t="shared" si="7"/>
        <v>-14432.699999999721</v>
      </c>
      <c r="F174" s="11"/>
      <c r="G174" s="10">
        <f>SUM(G175:G217)</f>
        <v>3468909.0999999996</v>
      </c>
      <c r="H174" s="10">
        <f>SUM(H175:H217)</f>
        <v>3468909.0999999996</v>
      </c>
      <c r="I174" s="10">
        <f t="shared" si="8"/>
        <v>0</v>
      </c>
      <c r="J174" s="10">
        <f>SUM(J175:J217)</f>
        <v>3501317.9999999995</v>
      </c>
      <c r="K174" s="10">
        <f>SUM(K175:K217)</f>
        <v>3501317.9999999995</v>
      </c>
      <c r="L174" s="10">
        <f t="shared" si="9"/>
        <v>0</v>
      </c>
    </row>
    <row r="175" spans="1:12" ht="47.25">
      <c r="A175" s="5" t="s">
        <v>309</v>
      </c>
      <c r="B175" s="19" t="s">
        <v>310</v>
      </c>
      <c r="C175" s="14">
        <v>8870.7000000000007</v>
      </c>
      <c r="D175" s="14">
        <v>8870.7000000000007</v>
      </c>
      <c r="E175" s="14">
        <f t="shared" si="7"/>
        <v>0</v>
      </c>
      <c r="F175" s="15"/>
      <c r="G175" s="14">
        <v>9209.7999999999993</v>
      </c>
      <c r="H175" s="14">
        <v>9209.7999999999993</v>
      </c>
      <c r="I175" s="10">
        <f t="shared" si="8"/>
        <v>0</v>
      </c>
      <c r="J175" s="14">
        <v>9562.5</v>
      </c>
      <c r="K175" s="14">
        <v>9562.5</v>
      </c>
      <c r="L175" s="10">
        <f t="shared" si="9"/>
        <v>0</v>
      </c>
    </row>
    <row r="176" spans="1:12" ht="31.5">
      <c r="A176" s="5" t="s">
        <v>311</v>
      </c>
      <c r="B176" s="19" t="s">
        <v>312</v>
      </c>
      <c r="C176" s="14">
        <v>150764</v>
      </c>
      <c r="D176" s="14">
        <v>150143</v>
      </c>
      <c r="E176" s="14">
        <f t="shared" si="7"/>
        <v>-621</v>
      </c>
      <c r="F176" s="15" t="s">
        <v>237</v>
      </c>
      <c r="G176" s="14">
        <v>150764</v>
      </c>
      <c r="H176" s="14">
        <v>150764</v>
      </c>
      <c r="I176" s="10">
        <f t="shared" si="8"/>
        <v>0</v>
      </c>
      <c r="J176" s="14">
        <v>150764</v>
      </c>
      <c r="K176" s="14">
        <v>150764</v>
      </c>
      <c r="L176" s="10">
        <f t="shared" si="9"/>
        <v>0</v>
      </c>
    </row>
    <row r="177" spans="1:12" ht="47.25">
      <c r="A177" s="5" t="s">
        <v>313</v>
      </c>
      <c r="B177" s="19" t="s">
        <v>314</v>
      </c>
      <c r="C177" s="14">
        <v>7625.8</v>
      </c>
      <c r="D177" s="14">
        <v>7625.8</v>
      </c>
      <c r="E177" s="14">
        <f t="shared" si="7"/>
        <v>0</v>
      </c>
      <c r="F177" s="15"/>
      <c r="G177" s="14">
        <v>7625.8</v>
      </c>
      <c r="H177" s="14">
        <v>7625.8</v>
      </c>
      <c r="I177" s="10">
        <f t="shared" si="8"/>
        <v>0</v>
      </c>
      <c r="J177" s="14">
        <v>7625.8</v>
      </c>
      <c r="K177" s="14">
        <v>7625.8</v>
      </c>
      <c r="L177" s="10">
        <f t="shared" si="9"/>
        <v>0</v>
      </c>
    </row>
    <row r="178" spans="1:12" ht="63">
      <c r="A178" s="5" t="s">
        <v>313</v>
      </c>
      <c r="B178" s="19" t="s">
        <v>315</v>
      </c>
      <c r="C178" s="14">
        <v>452.8</v>
      </c>
      <c r="D178" s="14">
        <v>452.8</v>
      </c>
      <c r="E178" s="14">
        <f t="shared" si="7"/>
        <v>0</v>
      </c>
      <c r="F178" s="15"/>
      <c r="G178" s="14">
        <v>452.8</v>
      </c>
      <c r="H178" s="14">
        <v>452.8</v>
      </c>
      <c r="I178" s="10">
        <f t="shared" si="8"/>
        <v>0</v>
      </c>
      <c r="J178" s="14">
        <v>452.8</v>
      </c>
      <c r="K178" s="14">
        <v>452.8</v>
      </c>
      <c r="L178" s="10">
        <f t="shared" si="9"/>
        <v>0</v>
      </c>
    </row>
    <row r="179" spans="1:12" ht="78.75">
      <c r="A179" s="5" t="s">
        <v>313</v>
      </c>
      <c r="B179" s="19" t="s">
        <v>316</v>
      </c>
      <c r="C179" s="14">
        <v>325.10000000000002</v>
      </c>
      <c r="D179" s="14">
        <v>325.10000000000002</v>
      </c>
      <c r="E179" s="14">
        <f t="shared" si="7"/>
        <v>0</v>
      </c>
      <c r="F179" s="15"/>
      <c r="G179" s="14">
        <v>325.10000000000002</v>
      </c>
      <c r="H179" s="14">
        <v>325.10000000000002</v>
      </c>
      <c r="I179" s="10">
        <f t="shared" si="8"/>
        <v>0</v>
      </c>
      <c r="J179" s="14">
        <v>325.10000000000002</v>
      </c>
      <c r="K179" s="14">
        <v>325.10000000000002</v>
      </c>
      <c r="L179" s="10">
        <f t="shared" si="9"/>
        <v>0</v>
      </c>
    </row>
    <row r="180" spans="1:12" ht="47.25">
      <c r="A180" s="5" t="s">
        <v>313</v>
      </c>
      <c r="B180" s="19" t="s">
        <v>317</v>
      </c>
      <c r="C180" s="14">
        <v>1271</v>
      </c>
      <c r="D180" s="14">
        <v>1271</v>
      </c>
      <c r="E180" s="14">
        <f t="shared" si="7"/>
        <v>0</v>
      </c>
      <c r="F180" s="15"/>
      <c r="G180" s="14">
        <v>1271</v>
      </c>
      <c r="H180" s="14">
        <v>1271</v>
      </c>
      <c r="I180" s="10">
        <f t="shared" si="8"/>
        <v>0</v>
      </c>
      <c r="J180" s="14">
        <v>1271</v>
      </c>
      <c r="K180" s="14">
        <v>1271</v>
      </c>
      <c r="L180" s="10">
        <f t="shared" si="9"/>
        <v>0</v>
      </c>
    </row>
    <row r="181" spans="1:12" ht="63">
      <c r="A181" s="5" t="s">
        <v>313</v>
      </c>
      <c r="B181" s="19" t="s">
        <v>318</v>
      </c>
      <c r="C181" s="14">
        <v>1182.7</v>
      </c>
      <c r="D181" s="14">
        <v>1182.7</v>
      </c>
      <c r="E181" s="14">
        <f t="shared" si="7"/>
        <v>0</v>
      </c>
      <c r="F181" s="15"/>
      <c r="G181" s="14">
        <v>1182.7</v>
      </c>
      <c r="H181" s="14">
        <v>1182.7</v>
      </c>
      <c r="I181" s="10">
        <f t="shared" si="8"/>
        <v>0</v>
      </c>
      <c r="J181" s="14">
        <v>1182.7</v>
      </c>
      <c r="K181" s="14">
        <v>1182.7</v>
      </c>
      <c r="L181" s="10">
        <f t="shared" si="9"/>
        <v>0</v>
      </c>
    </row>
    <row r="182" spans="1:12" ht="47.25">
      <c r="A182" s="5" t="s">
        <v>319</v>
      </c>
      <c r="B182" s="19" t="s">
        <v>320</v>
      </c>
      <c r="C182" s="14">
        <v>7026.2</v>
      </c>
      <c r="D182" s="14">
        <v>7026.2</v>
      </c>
      <c r="E182" s="14">
        <f t="shared" si="7"/>
        <v>0</v>
      </c>
      <c r="F182" s="15"/>
      <c r="G182" s="14">
        <v>7306.3</v>
      </c>
      <c r="H182" s="14">
        <v>7306.3</v>
      </c>
      <c r="I182" s="10">
        <f t="shared" si="8"/>
        <v>0</v>
      </c>
      <c r="J182" s="14">
        <v>7597.6</v>
      </c>
      <c r="K182" s="14">
        <v>7597.6</v>
      </c>
      <c r="L182" s="10">
        <f t="shared" si="9"/>
        <v>0</v>
      </c>
    </row>
    <row r="183" spans="1:12" ht="126">
      <c r="A183" s="5" t="s">
        <v>319</v>
      </c>
      <c r="B183" s="19" t="s">
        <v>321</v>
      </c>
      <c r="C183" s="14">
        <v>8000</v>
      </c>
      <c r="D183" s="14">
        <v>8000</v>
      </c>
      <c r="E183" s="14">
        <f t="shared" si="7"/>
        <v>0</v>
      </c>
      <c r="F183" s="15"/>
      <c r="G183" s="14">
        <v>8000</v>
      </c>
      <c r="H183" s="14">
        <v>8000</v>
      </c>
      <c r="I183" s="10">
        <f t="shared" si="8"/>
        <v>0</v>
      </c>
      <c r="J183" s="14">
        <v>8000</v>
      </c>
      <c r="K183" s="14">
        <v>8000</v>
      </c>
      <c r="L183" s="10">
        <f t="shared" si="9"/>
        <v>0</v>
      </c>
    </row>
    <row r="184" spans="1:12" ht="78.75">
      <c r="A184" s="5" t="s">
        <v>319</v>
      </c>
      <c r="B184" s="19" t="s">
        <v>322</v>
      </c>
      <c r="C184" s="14">
        <v>827.1</v>
      </c>
      <c r="D184" s="14">
        <v>827.1</v>
      </c>
      <c r="E184" s="14">
        <f t="shared" si="7"/>
        <v>0</v>
      </c>
      <c r="F184" s="15"/>
      <c r="G184" s="14">
        <v>912.2</v>
      </c>
      <c r="H184" s="14">
        <v>912.2</v>
      </c>
      <c r="I184" s="10">
        <f t="shared" si="8"/>
        <v>0</v>
      </c>
      <c r="J184" s="14">
        <v>948.7</v>
      </c>
      <c r="K184" s="14">
        <v>948.7</v>
      </c>
      <c r="L184" s="10">
        <f t="shared" si="9"/>
        <v>0</v>
      </c>
    </row>
    <row r="185" spans="1:12" ht="63">
      <c r="A185" s="5" t="s">
        <v>319</v>
      </c>
      <c r="B185" s="19" t="s">
        <v>323</v>
      </c>
      <c r="C185" s="14">
        <v>11146</v>
      </c>
      <c r="D185" s="14">
        <v>12961</v>
      </c>
      <c r="E185" s="14">
        <f t="shared" si="7"/>
        <v>1815</v>
      </c>
      <c r="F185" s="15" t="s">
        <v>324</v>
      </c>
      <c r="G185" s="14">
        <v>11590.4</v>
      </c>
      <c r="H185" s="14">
        <v>11590.4</v>
      </c>
      <c r="I185" s="10">
        <f t="shared" si="8"/>
        <v>0</v>
      </c>
      <c r="J185" s="14">
        <v>12052.5</v>
      </c>
      <c r="K185" s="14">
        <v>12052.5</v>
      </c>
      <c r="L185" s="10">
        <f t="shared" si="9"/>
        <v>0</v>
      </c>
    </row>
    <row r="186" spans="1:12" ht="47.25">
      <c r="A186" s="5" t="s">
        <v>319</v>
      </c>
      <c r="B186" s="19" t="s">
        <v>325</v>
      </c>
      <c r="C186" s="14">
        <v>9450</v>
      </c>
      <c r="D186" s="14">
        <v>9450</v>
      </c>
      <c r="E186" s="14">
        <f t="shared" si="7"/>
        <v>0</v>
      </c>
      <c r="F186" s="15"/>
      <c r="G186" s="14">
        <v>9450</v>
      </c>
      <c r="H186" s="14">
        <v>9450</v>
      </c>
      <c r="I186" s="10">
        <f t="shared" si="8"/>
        <v>0</v>
      </c>
      <c r="J186" s="14">
        <v>9450</v>
      </c>
      <c r="K186" s="14">
        <v>9450</v>
      </c>
      <c r="L186" s="10">
        <f t="shared" si="9"/>
        <v>0</v>
      </c>
    </row>
    <row r="187" spans="1:12" ht="47.25">
      <c r="A187" s="5" t="s">
        <v>319</v>
      </c>
      <c r="B187" s="19" t="s">
        <v>326</v>
      </c>
      <c r="C187" s="14">
        <v>14633.7</v>
      </c>
      <c r="D187" s="14">
        <v>10633.7</v>
      </c>
      <c r="E187" s="14">
        <f t="shared" si="7"/>
        <v>-4000</v>
      </c>
      <c r="F187" s="15" t="s">
        <v>324</v>
      </c>
      <c r="G187" s="14">
        <v>14737.4</v>
      </c>
      <c r="H187" s="14">
        <v>14737.4</v>
      </c>
      <c r="I187" s="10">
        <f t="shared" si="8"/>
        <v>0</v>
      </c>
      <c r="J187" s="14">
        <v>14769.4</v>
      </c>
      <c r="K187" s="14">
        <v>14769.4</v>
      </c>
      <c r="L187" s="10">
        <f t="shared" si="9"/>
        <v>0</v>
      </c>
    </row>
    <row r="188" spans="1:12" ht="47.25">
      <c r="A188" s="5" t="s">
        <v>319</v>
      </c>
      <c r="B188" s="19" t="s">
        <v>327</v>
      </c>
      <c r="C188" s="14">
        <v>3035.9</v>
      </c>
      <c r="D188" s="14">
        <v>2335.9</v>
      </c>
      <c r="E188" s="14">
        <f t="shared" si="7"/>
        <v>-700</v>
      </c>
      <c r="F188" s="15" t="s">
        <v>324</v>
      </c>
      <c r="G188" s="14">
        <v>3035.9</v>
      </c>
      <c r="H188" s="14">
        <v>3035.9</v>
      </c>
      <c r="I188" s="10">
        <f t="shared" si="8"/>
        <v>0</v>
      </c>
      <c r="J188" s="14">
        <v>3035.9</v>
      </c>
      <c r="K188" s="14">
        <v>3035.9</v>
      </c>
      <c r="L188" s="10">
        <f t="shared" si="9"/>
        <v>0</v>
      </c>
    </row>
    <row r="189" spans="1:12" ht="63">
      <c r="A189" s="46" t="s">
        <v>319</v>
      </c>
      <c r="B189" s="33" t="s">
        <v>328</v>
      </c>
      <c r="C189" s="14">
        <v>0.6</v>
      </c>
      <c r="D189" s="14">
        <v>0.6</v>
      </c>
      <c r="E189" s="14">
        <f t="shared" si="7"/>
        <v>0</v>
      </c>
      <c r="F189" s="15"/>
      <c r="G189" s="14">
        <v>0.6</v>
      </c>
      <c r="H189" s="14">
        <v>0.6</v>
      </c>
      <c r="I189" s="10">
        <f t="shared" si="8"/>
        <v>0</v>
      </c>
      <c r="J189" s="14">
        <v>0.6</v>
      </c>
      <c r="K189" s="14">
        <v>0.6</v>
      </c>
      <c r="L189" s="10">
        <f t="shared" si="9"/>
        <v>0</v>
      </c>
    </row>
    <row r="190" spans="1:12" ht="63">
      <c r="A190" s="46" t="s">
        <v>319</v>
      </c>
      <c r="B190" s="33" t="s">
        <v>329</v>
      </c>
      <c r="C190" s="14">
        <v>16285.1</v>
      </c>
      <c r="D190" s="14">
        <v>14796.3</v>
      </c>
      <c r="E190" s="14">
        <f t="shared" si="7"/>
        <v>-1488.8000000000011</v>
      </c>
      <c r="F190" s="15" t="s">
        <v>324</v>
      </c>
      <c r="G190" s="14">
        <v>16932.7</v>
      </c>
      <c r="H190" s="14">
        <v>16932.7</v>
      </c>
      <c r="I190" s="10">
        <f t="shared" si="8"/>
        <v>0</v>
      </c>
      <c r="J190" s="14">
        <v>17606.2</v>
      </c>
      <c r="K190" s="14">
        <v>17606.2</v>
      </c>
      <c r="L190" s="10">
        <f t="shared" si="9"/>
        <v>0</v>
      </c>
    </row>
    <row r="191" spans="1:12" ht="63">
      <c r="A191" s="5" t="s">
        <v>319</v>
      </c>
      <c r="B191" s="19" t="s">
        <v>330</v>
      </c>
      <c r="C191" s="14">
        <v>38776.9</v>
      </c>
      <c r="D191" s="14">
        <v>38776.9</v>
      </c>
      <c r="E191" s="14">
        <f t="shared" si="7"/>
        <v>0</v>
      </c>
      <c r="F191" s="15"/>
      <c r="G191" s="14">
        <v>40322.800000000003</v>
      </c>
      <c r="H191" s="14">
        <v>40322.800000000003</v>
      </c>
      <c r="I191" s="10">
        <f t="shared" si="8"/>
        <v>0</v>
      </c>
      <c r="J191" s="14">
        <v>41930.6</v>
      </c>
      <c r="K191" s="14">
        <v>41930.6</v>
      </c>
      <c r="L191" s="10">
        <f t="shared" si="9"/>
        <v>0</v>
      </c>
    </row>
    <row r="192" spans="1:12" s="54" customFormat="1" ht="63">
      <c r="A192" s="52" t="s">
        <v>319</v>
      </c>
      <c r="B192" s="53" t="s">
        <v>331</v>
      </c>
      <c r="C192" s="34">
        <v>24491.8</v>
      </c>
      <c r="D192" s="34">
        <v>24491.8</v>
      </c>
      <c r="E192" s="14">
        <f t="shared" si="7"/>
        <v>0</v>
      </c>
      <c r="F192" s="27"/>
      <c r="G192" s="34">
        <v>23485.7</v>
      </c>
      <c r="H192" s="34">
        <v>23485.7</v>
      </c>
      <c r="I192" s="10">
        <f t="shared" si="8"/>
        <v>0</v>
      </c>
      <c r="J192" s="34">
        <v>22715.8</v>
      </c>
      <c r="K192" s="34">
        <v>22715.8</v>
      </c>
      <c r="L192" s="10">
        <f t="shared" si="9"/>
        <v>0</v>
      </c>
    </row>
    <row r="193" spans="1:12" ht="47.25">
      <c r="A193" s="5" t="s">
        <v>319</v>
      </c>
      <c r="B193" s="19" t="s">
        <v>332</v>
      </c>
      <c r="C193" s="14">
        <v>172807</v>
      </c>
      <c r="D193" s="14">
        <v>164807</v>
      </c>
      <c r="E193" s="14">
        <f t="shared" si="7"/>
        <v>-8000</v>
      </c>
      <c r="F193" s="15" t="s">
        <v>324</v>
      </c>
      <c r="G193" s="14">
        <v>179694.2</v>
      </c>
      <c r="H193" s="14">
        <v>179694.2</v>
      </c>
      <c r="I193" s="10">
        <f t="shared" si="8"/>
        <v>0</v>
      </c>
      <c r="J193" s="14">
        <v>186857</v>
      </c>
      <c r="K193" s="14">
        <v>186857</v>
      </c>
      <c r="L193" s="10">
        <f t="shared" si="9"/>
        <v>0</v>
      </c>
    </row>
    <row r="194" spans="1:12" ht="47.25">
      <c r="A194" s="5" t="s">
        <v>319</v>
      </c>
      <c r="B194" s="19" t="s">
        <v>333</v>
      </c>
      <c r="C194" s="14">
        <v>131111</v>
      </c>
      <c r="D194" s="14">
        <v>129111</v>
      </c>
      <c r="E194" s="14">
        <f t="shared" si="7"/>
        <v>-2000</v>
      </c>
      <c r="F194" s="15" t="s">
        <v>324</v>
      </c>
      <c r="G194" s="14">
        <v>136334.70000000001</v>
      </c>
      <c r="H194" s="14">
        <v>136334.70000000001</v>
      </c>
      <c r="I194" s="10">
        <f t="shared" si="8"/>
        <v>0</v>
      </c>
      <c r="J194" s="14">
        <v>141767.29999999999</v>
      </c>
      <c r="K194" s="14">
        <v>141767.29999999999</v>
      </c>
      <c r="L194" s="10">
        <f t="shared" si="9"/>
        <v>0</v>
      </c>
    </row>
    <row r="195" spans="1:12" ht="78.75">
      <c r="A195" s="5" t="s">
        <v>319</v>
      </c>
      <c r="B195" s="19" t="s">
        <v>334</v>
      </c>
      <c r="C195" s="14">
        <v>325.5</v>
      </c>
      <c r="D195" s="14">
        <v>325.5</v>
      </c>
      <c r="E195" s="14">
        <f t="shared" si="7"/>
        <v>0</v>
      </c>
      <c r="F195" s="15"/>
      <c r="G195" s="14">
        <v>338.5</v>
      </c>
      <c r="H195" s="14">
        <v>338.5</v>
      </c>
      <c r="I195" s="10">
        <f t="shared" si="8"/>
        <v>0</v>
      </c>
      <c r="J195" s="14">
        <v>352</v>
      </c>
      <c r="K195" s="14">
        <v>352</v>
      </c>
      <c r="L195" s="10">
        <f t="shared" si="9"/>
        <v>0</v>
      </c>
    </row>
    <row r="196" spans="1:12" ht="63">
      <c r="A196" s="5" t="s">
        <v>319</v>
      </c>
      <c r="B196" s="19" t="s">
        <v>335</v>
      </c>
      <c r="C196" s="14">
        <v>11.7</v>
      </c>
      <c r="D196" s="14">
        <v>11.7</v>
      </c>
      <c r="E196" s="14">
        <f t="shared" si="7"/>
        <v>0</v>
      </c>
      <c r="F196" s="15"/>
      <c r="G196" s="14">
        <v>11.7</v>
      </c>
      <c r="H196" s="14">
        <v>11.7</v>
      </c>
      <c r="I196" s="10">
        <f t="shared" si="8"/>
        <v>0</v>
      </c>
      <c r="J196" s="14">
        <v>11.7</v>
      </c>
      <c r="K196" s="14">
        <v>11.7</v>
      </c>
      <c r="L196" s="10">
        <f t="shared" si="9"/>
        <v>0</v>
      </c>
    </row>
    <row r="197" spans="1:12" s="54" customFormat="1" ht="78.75">
      <c r="A197" s="52" t="s">
        <v>319</v>
      </c>
      <c r="B197" s="53" t="s">
        <v>336</v>
      </c>
      <c r="C197" s="34">
        <v>0</v>
      </c>
      <c r="D197" s="34">
        <v>0</v>
      </c>
      <c r="E197" s="14">
        <f t="shared" si="7"/>
        <v>0</v>
      </c>
      <c r="F197" s="27"/>
      <c r="G197" s="34">
        <v>0</v>
      </c>
      <c r="H197" s="34">
        <v>0</v>
      </c>
      <c r="I197" s="10">
        <f t="shared" si="8"/>
        <v>0</v>
      </c>
      <c r="J197" s="34">
        <v>0</v>
      </c>
      <c r="K197" s="34">
        <v>0</v>
      </c>
      <c r="L197" s="10">
        <f t="shared" si="9"/>
        <v>0</v>
      </c>
    </row>
    <row r="198" spans="1:12" ht="126">
      <c r="A198" s="5" t="s">
        <v>319</v>
      </c>
      <c r="B198" s="19" t="s">
        <v>337</v>
      </c>
      <c r="C198" s="14">
        <v>672</v>
      </c>
      <c r="D198" s="14">
        <v>572</v>
      </c>
      <c r="E198" s="14">
        <f t="shared" si="7"/>
        <v>-100</v>
      </c>
      <c r="F198" s="15" t="s">
        <v>324</v>
      </c>
      <c r="G198" s="14">
        <v>672</v>
      </c>
      <c r="H198" s="14">
        <v>672</v>
      </c>
      <c r="I198" s="10">
        <f t="shared" si="8"/>
        <v>0</v>
      </c>
      <c r="J198" s="14">
        <v>672</v>
      </c>
      <c r="K198" s="14">
        <v>672</v>
      </c>
      <c r="L198" s="10">
        <f t="shared" si="9"/>
        <v>0</v>
      </c>
    </row>
    <row r="199" spans="1:12" ht="173.25">
      <c r="A199" s="5" t="s">
        <v>319</v>
      </c>
      <c r="B199" s="19" t="s">
        <v>338</v>
      </c>
      <c r="C199" s="14">
        <v>707.4</v>
      </c>
      <c r="D199" s="14">
        <v>707.4</v>
      </c>
      <c r="E199" s="14">
        <f t="shared" si="7"/>
        <v>0</v>
      </c>
      <c r="F199" s="15"/>
      <c r="G199" s="14">
        <v>735.7</v>
      </c>
      <c r="H199" s="14">
        <v>735.7</v>
      </c>
      <c r="I199" s="10">
        <f t="shared" si="8"/>
        <v>0</v>
      </c>
      <c r="J199" s="14">
        <v>765.1</v>
      </c>
      <c r="K199" s="14">
        <v>765.1</v>
      </c>
      <c r="L199" s="10">
        <f t="shared" si="9"/>
        <v>0</v>
      </c>
    </row>
    <row r="200" spans="1:12" ht="78.75">
      <c r="A200" s="5" t="s">
        <v>319</v>
      </c>
      <c r="B200" s="55" t="s">
        <v>339</v>
      </c>
      <c r="C200" s="14">
        <v>65.099999999999994</v>
      </c>
      <c r="D200" s="14">
        <v>65.099999999999994</v>
      </c>
      <c r="E200" s="14">
        <f t="shared" si="7"/>
        <v>0</v>
      </c>
      <c r="F200" s="15"/>
      <c r="G200" s="14">
        <v>65.099999999999994</v>
      </c>
      <c r="H200" s="14">
        <v>65.099999999999994</v>
      </c>
      <c r="I200" s="10">
        <f t="shared" si="8"/>
        <v>0</v>
      </c>
      <c r="J200" s="14">
        <v>65.099999999999994</v>
      </c>
      <c r="K200" s="14">
        <v>65.099999999999994</v>
      </c>
      <c r="L200" s="10">
        <f t="shared" si="9"/>
        <v>0</v>
      </c>
    </row>
    <row r="201" spans="1:12" ht="126">
      <c r="A201" s="5" t="s">
        <v>340</v>
      </c>
      <c r="B201" s="19" t="s">
        <v>341</v>
      </c>
      <c r="C201" s="14">
        <v>38684.9</v>
      </c>
      <c r="D201" s="14">
        <v>38684.9</v>
      </c>
      <c r="E201" s="14">
        <f t="shared" si="7"/>
        <v>0</v>
      </c>
      <c r="F201" s="15"/>
      <c r="G201" s="14">
        <v>38684.9</v>
      </c>
      <c r="H201" s="14">
        <v>38684.9</v>
      </c>
      <c r="I201" s="10">
        <f t="shared" si="8"/>
        <v>0</v>
      </c>
      <c r="J201" s="14">
        <v>38684.9</v>
      </c>
      <c r="K201" s="14">
        <v>38684.9</v>
      </c>
      <c r="L201" s="10">
        <f t="shared" si="9"/>
        <v>0</v>
      </c>
    </row>
    <row r="202" spans="1:12" ht="94.5">
      <c r="A202" s="5" t="s">
        <v>340</v>
      </c>
      <c r="B202" s="19" t="s">
        <v>342</v>
      </c>
      <c r="C202" s="14">
        <v>5947.5</v>
      </c>
      <c r="D202" s="14">
        <v>5947.5</v>
      </c>
      <c r="E202" s="14">
        <f t="shared" si="7"/>
        <v>0</v>
      </c>
      <c r="F202" s="15"/>
      <c r="G202" s="14">
        <v>5962.7</v>
      </c>
      <c r="H202" s="14">
        <v>5962.7</v>
      </c>
      <c r="I202" s="10">
        <f t="shared" si="8"/>
        <v>0</v>
      </c>
      <c r="J202" s="14">
        <v>5978.7</v>
      </c>
      <c r="K202" s="14">
        <v>5978.7</v>
      </c>
      <c r="L202" s="10">
        <f t="shared" si="9"/>
        <v>0</v>
      </c>
    </row>
    <row r="203" spans="1:12" ht="157.5">
      <c r="A203" s="5" t="s">
        <v>340</v>
      </c>
      <c r="B203" s="19" t="s">
        <v>343</v>
      </c>
      <c r="C203" s="44">
        <v>8341.7999999999993</v>
      </c>
      <c r="D203" s="44">
        <v>8341.7999999999993</v>
      </c>
      <c r="E203" s="14">
        <f t="shared" si="7"/>
        <v>0</v>
      </c>
      <c r="F203" s="45"/>
      <c r="G203" s="44">
        <v>8674.2000000000007</v>
      </c>
      <c r="H203" s="44">
        <v>8674.2000000000007</v>
      </c>
      <c r="I203" s="10">
        <f t="shared" si="8"/>
        <v>0</v>
      </c>
      <c r="J203" s="44">
        <v>9019.7999999999993</v>
      </c>
      <c r="K203" s="44">
        <v>9019.7999999999993</v>
      </c>
      <c r="L203" s="10">
        <f t="shared" si="9"/>
        <v>0</v>
      </c>
    </row>
    <row r="204" spans="1:12" ht="126">
      <c r="A204" s="5" t="s">
        <v>340</v>
      </c>
      <c r="B204" s="19" t="s">
        <v>344</v>
      </c>
      <c r="C204" s="44">
        <v>68483.899999999994</v>
      </c>
      <c r="D204" s="44">
        <v>68483.899999999994</v>
      </c>
      <c r="E204" s="14">
        <f t="shared" si="7"/>
        <v>0</v>
      </c>
      <c r="F204" s="45"/>
      <c r="G204" s="44">
        <v>68676</v>
      </c>
      <c r="H204" s="44">
        <v>68676</v>
      </c>
      <c r="I204" s="10">
        <f t="shared" si="8"/>
        <v>0</v>
      </c>
      <c r="J204" s="44">
        <v>68875.7</v>
      </c>
      <c r="K204" s="44">
        <v>68875.7</v>
      </c>
      <c r="L204" s="10">
        <f t="shared" si="9"/>
        <v>0</v>
      </c>
    </row>
    <row r="205" spans="1:12" ht="94.5">
      <c r="A205" s="5" t="s">
        <v>340</v>
      </c>
      <c r="B205" s="19" t="s">
        <v>345</v>
      </c>
      <c r="C205" s="14">
        <v>1449458.2</v>
      </c>
      <c r="D205" s="14">
        <v>1449458.2</v>
      </c>
      <c r="E205" s="14">
        <f t="shared" si="7"/>
        <v>0</v>
      </c>
      <c r="F205" s="15"/>
      <c r="G205" s="14">
        <v>1458269.1</v>
      </c>
      <c r="H205" s="14">
        <v>1458269.1</v>
      </c>
      <c r="I205" s="10">
        <f t="shared" si="8"/>
        <v>0</v>
      </c>
      <c r="J205" s="14">
        <v>1459097</v>
      </c>
      <c r="K205" s="14">
        <v>1459097</v>
      </c>
      <c r="L205" s="10">
        <f t="shared" si="9"/>
        <v>0</v>
      </c>
    </row>
    <row r="206" spans="1:12" ht="63">
      <c r="A206" s="5" t="s">
        <v>340</v>
      </c>
      <c r="B206" s="19" t="s">
        <v>346</v>
      </c>
      <c r="C206" s="14">
        <v>830121.8</v>
      </c>
      <c r="D206" s="14">
        <v>830121.8</v>
      </c>
      <c r="E206" s="14">
        <f t="shared" si="7"/>
        <v>0</v>
      </c>
      <c r="F206" s="15"/>
      <c r="G206" s="14">
        <v>830680.8</v>
      </c>
      <c r="H206" s="14">
        <v>830680.8</v>
      </c>
      <c r="I206" s="10">
        <f t="shared" si="8"/>
        <v>0</v>
      </c>
      <c r="J206" s="14">
        <v>831262.3</v>
      </c>
      <c r="K206" s="14">
        <v>831262.3</v>
      </c>
      <c r="L206" s="10">
        <f t="shared" si="9"/>
        <v>0</v>
      </c>
    </row>
    <row r="207" spans="1:12" ht="94.5">
      <c r="A207" s="5" t="s">
        <v>340</v>
      </c>
      <c r="B207" s="19" t="s">
        <v>347</v>
      </c>
      <c r="C207" s="14">
        <v>6870.4</v>
      </c>
      <c r="D207" s="14">
        <v>6870.4</v>
      </c>
      <c r="E207" s="14">
        <f t="shared" si="7"/>
        <v>0</v>
      </c>
      <c r="F207" s="15"/>
      <c r="G207" s="14">
        <v>6870.4</v>
      </c>
      <c r="H207" s="14">
        <v>6870.4</v>
      </c>
      <c r="I207" s="10">
        <f t="shared" si="8"/>
        <v>0</v>
      </c>
      <c r="J207" s="14">
        <v>6870.4</v>
      </c>
      <c r="K207" s="14">
        <v>6870.4</v>
      </c>
      <c r="L207" s="10">
        <f t="shared" si="9"/>
        <v>0</v>
      </c>
    </row>
    <row r="208" spans="1:12" s="54" customFormat="1" ht="47.25">
      <c r="A208" s="52" t="s">
        <v>348</v>
      </c>
      <c r="B208" s="53" t="s">
        <v>349</v>
      </c>
      <c r="C208" s="34">
        <v>122787.9</v>
      </c>
      <c r="D208" s="34">
        <v>122787.9</v>
      </c>
      <c r="E208" s="14">
        <f t="shared" si="7"/>
        <v>0</v>
      </c>
      <c r="F208" s="27"/>
      <c r="G208" s="34">
        <v>127319.7</v>
      </c>
      <c r="H208" s="34">
        <v>127319.7</v>
      </c>
      <c r="I208" s="10">
        <f t="shared" si="8"/>
        <v>0</v>
      </c>
      <c r="J208" s="34">
        <v>132032.6</v>
      </c>
      <c r="K208" s="34">
        <v>132032.6</v>
      </c>
      <c r="L208" s="10">
        <f t="shared" si="9"/>
        <v>0</v>
      </c>
    </row>
    <row r="209" spans="1:12" ht="63">
      <c r="A209" s="5" t="s">
        <v>350</v>
      </c>
      <c r="B209" s="19" t="s">
        <v>351</v>
      </c>
      <c r="C209" s="14">
        <v>30496.6</v>
      </c>
      <c r="D209" s="14">
        <v>30496.6</v>
      </c>
      <c r="E209" s="14">
        <f t="shared" si="7"/>
        <v>0</v>
      </c>
      <c r="F209" s="15"/>
      <c r="G209" s="14">
        <v>33399.4</v>
      </c>
      <c r="H209" s="14">
        <v>33399.4</v>
      </c>
      <c r="I209" s="10">
        <f t="shared" si="8"/>
        <v>0</v>
      </c>
      <c r="J209" s="14">
        <v>33399.4</v>
      </c>
      <c r="K209" s="14">
        <v>33399.4</v>
      </c>
      <c r="L209" s="10">
        <f t="shared" si="9"/>
        <v>0</v>
      </c>
    </row>
    <row r="210" spans="1:12" ht="47.25">
      <c r="A210" s="5" t="s">
        <v>352</v>
      </c>
      <c r="B210" s="19" t="s">
        <v>353</v>
      </c>
      <c r="C210" s="14">
        <v>67988</v>
      </c>
      <c r="D210" s="14">
        <v>67988</v>
      </c>
      <c r="E210" s="14">
        <f t="shared" si="7"/>
        <v>0</v>
      </c>
      <c r="F210" s="15"/>
      <c r="G210" s="14">
        <v>81585.600000000006</v>
      </c>
      <c r="H210" s="14">
        <v>81585.600000000006</v>
      </c>
      <c r="I210" s="10">
        <f t="shared" si="8"/>
        <v>0</v>
      </c>
      <c r="J210" s="14">
        <v>89744.1</v>
      </c>
      <c r="K210" s="14">
        <v>89744.1</v>
      </c>
      <c r="L210" s="10">
        <f t="shared" si="9"/>
        <v>0</v>
      </c>
    </row>
    <row r="211" spans="1:12" ht="63">
      <c r="A211" s="5" t="s">
        <v>354</v>
      </c>
      <c r="B211" s="19" t="s">
        <v>355</v>
      </c>
      <c r="C211" s="14">
        <v>199.1</v>
      </c>
      <c r="D211" s="14">
        <v>199.1</v>
      </c>
      <c r="E211" s="14">
        <f t="shared" si="7"/>
        <v>0</v>
      </c>
      <c r="F211" s="15"/>
      <c r="G211" s="14">
        <v>10.9</v>
      </c>
      <c r="H211" s="14">
        <v>10.9</v>
      </c>
      <c r="I211" s="10">
        <f t="shared" si="8"/>
        <v>0</v>
      </c>
      <c r="J211" s="14">
        <v>11.8</v>
      </c>
      <c r="K211" s="14">
        <v>11.8</v>
      </c>
      <c r="L211" s="10">
        <f t="shared" si="9"/>
        <v>0</v>
      </c>
    </row>
    <row r="212" spans="1:12" ht="63">
      <c r="A212" s="5" t="s">
        <v>356</v>
      </c>
      <c r="B212" s="19" t="s">
        <v>357</v>
      </c>
      <c r="C212" s="14">
        <v>20109.599999999999</v>
      </c>
      <c r="D212" s="34">
        <v>20771.7</v>
      </c>
      <c r="E212" s="14">
        <f t="shared" si="7"/>
        <v>662.10000000000218</v>
      </c>
      <c r="F212" s="15" t="s">
        <v>237</v>
      </c>
      <c r="G212" s="14">
        <v>20902.5</v>
      </c>
      <c r="H212" s="14">
        <v>20902.5</v>
      </c>
      <c r="I212" s="10">
        <f t="shared" si="8"/>
        <v>0</v>
      </c>
      <c r="J212" s="14">
        <v>21726.2</v>
      </c>
      <c r="K212" s="14">
        <v>21726.2</v>
      </c>
      <c r="L212" s="10">
        <f t="shared" si="9"/>
        <v>0</v>
      </c>
    </row>
    <row r="213" spans="1:12" ht="31.5">
      <c r="A213" s="5" t="s">
        <v>358</v>
      </c>
      <c r="B213" s="19" t="s">
        <v>359</v>
      </c>
      <c r="C213" s="14">
        <v>139066.4</v>
      </c>
      <c r="D213" s="14">
        <v>139066.4</v>
      </c>
      <c r="E213" s="14">
        <f t="shared" si="7"/>
        <v>0</v>
      </c>
      <c r="F213" s="15"/>
      <c r="G213" s="14">
        <v>138983.20000000001</v>
      </c>
      <c r="H213" s="14">
        <v>138983.20000000001</v>
      </c>
      <c r="I213" s="10">
        <f t="shared" si="8"/>
        <v>0</v>
      </c>
      <c r="J213" s="14">
        <v>138955.9</v>
      </c>
      <c r="K213" s="14">
        <v>138955.9</v>
      </c>
      <c r="L213" s="10">
        <f t="shared" si="9"/>
        <v>0</v>
      </c>
    </row>
    <row r="214" spans="1:12" s="54" customFormat="1" ht="47.25">
      <c r="A214" s="52" t="s">
        <v>360</v>
      </c>
      <c r="B214" s="53" t="s">
        <v>361</v>
      </c>
      <c r="C214" s="34">
        <v>16658.599999999999</v>
      </c>
      <c r="D214" s="34">
        <v>16658.599999999999</v>
      </c>
      <c r="E214" s="14">
        <f t="shared" si="7"/>
        <v>0</v>
      </c>
      <c r="F214" s="27"/>
      <c r="G214" s="34">
        <v>14822.9</v>
      </c>
      <c r="H214" s="34">
        <v>14822.9</v>
      </c>
      <c r="I214" s="10">
        <f t="shared" si="8"/>
        <v>0</v>
      </c>
      <c r="J214" s="34">
        <v>15872</v>
      </c>
      <c r="K214" s="34">
        <v>15872</v>
      </c>
      <c r="L214" s="10">
        <f t="shared" si="9"/>
        <v>0</v>
      </c>
    </row>
    <row r="215" spans="1:12" ht="31.5">
      <c r="A215" s="5" t="s">
        <v>362</v>
      </c>
      <c r="B215" s="19" t="s">
        <v>363</v>
      </c>
      <c r="C215" s="14">
        <v>12834.2</v>
      </c>
      <c r="D215" s="14">
        <v>12834.2</v>
      </c>
      <c r="E215" s="14">
        <f t="shared" si="7"/>
        <v>0</v>
      </c>
      <c r="F215" s="15"/>
      <c r="G215" s="14">
        <v>9245.6</v>
      </c>
      <c r="H215" s="14">
        <v>9245.6</v>
      </c>
      <c r="I215" s="10">
        <f t="shared" si="8"/>
        <v>0</v>
      </c>
      <c r="J215" s="14">
        <v>9641.7000000000007</v>
      </c>
      <c r="K215" s="14">
        <v>9641.7000000000007</v>
      </c>
      <c r="L215" s="10">
        <f t="shared" si="9"/>
        <v>0</v>
      </c>
    </row>
    <row r="216" spans="1:12" ht="173.25">
      <c r="A216" s="56" t="s">
        <v>364</v>
      </c>
      <c r="B216" s="19" t="s">
        <v>365</v>
      </c>
      <c r="C216" s="14">
        <v>70.3</v>
      </c>
      <c r="D216" s="14">
        <v>70.3</v>
      </c>
      <c r="E216" s="14">
        <f t="shared" si="7"/>
        <v>0</v>
      </c>
      <c r="F216" s="15"/>
      <c r="G216" s="14">
        <v>70.3</v>
      </c>
      <c r="H216" s="14">
        <v>70.3</v>
      </c>
      <c r="I216" s="10">
        <f t="shared" si="8"/>
        <v>0</v>
      </c>
      <c r="J216" s="14">
        <v>70.3</v>
      </c>
      <c r="K216" s="14">
        <v>70.3</v>
      </c>
      <c r="L216" s="10">
        <f t="shared" si="9"/>
        <v>0</v>
      </c>
    </row>
    <row r="217" spans="1:12" ht="47.25">
      <c r="A217" s="56" t="s">
        <v>364</v>
      </c>
      <c r="B217" s="55" t="s">
        <v>366</v>
      </c>
      <c r="C217" s="14">
        <v>293.8</v>
      </c>
      <c r="D217" s="14">
        <v>293.8</v>
      </c>
      <c r="E217" s="14">
        <f t="shared" si="7"/>
        <v>0</v>
      </c>
      <c r="F217" s="15"/>
      <c r="G217" s="14">
        <v>293.8</v>
      </c>
      <c r="H217" s="14">
        <v>293.8</v>
      </c>
      <c r="I217" s="10">
        <f t="shared" si="8"/>
        <v>0</v>
      </c>
      <c r="J217" s="14">
        <v>293.8</v>
      </c>
      <c r="K217" s="14">
        <v>293.8</v>
      </c>
      <c r="L217" s="10">
        <f t="shared" si="9"/>
        <v>0</v>
      </c>
    </row>
    <row r="218" spans="1:12">
      <c r="A218" s="8" t="s">
        <v>367</v>
      </c>
      <c r="B218" s="9" t="s">
        <v>368</v>
      </c>
      <c r="C218" s="10">
        <f>SUM(C219:C225)</f>
        <v>110643.7</v>
      </c>
      <c r="D218" s="10">
        <f>SUM(D219:D225)</f>
        <v>110893.7</v>
      </c>
      <c r="E218" s="10">
        <f t="shared" si="7"/>
        <v>250</v>
      </c>
      <c r="F218" s="11"/>
      <c r="G218" s="10">
        <f>SUM(G219:G225)</f>
        <v>111700.6</v>
      </c>
      <c r="H218" s="10">
        <f>SUM(H219:H225)</f>
        <v>111700.6</v>
      </c>
      <c r="I218" s="10">
        <f t="shared" si="8"/>
        <v>0</v>
      </c>
      <c r="J218" s="10">
        <f>SUM(J219:J225)</f>
        <v>111978</v>
      </c>
      <c r="K218" s="10">
        <f>SUM(K219:K223)</f>
        <v>111978</v>
      </c>
      <c r="L218" s="10">
        <f t="shared" si="9"/>
        <v>0</v>
      </c>
    </row>
    <row r="219" spans="1:12" ht="126">
      <c r="A219" s="5" t="s">
        <v>369</v>
      </c>
      <c r="B219" s="19" t="s">
        <v>370</v>
      </c>
      <c r="C219" s="14">
        <v>3956.4</v>
      </c>
      <c r="D219" s="14">
        <v>3956.4</v>
      </c>
      <c r="E219" s="14">
        <f t="shared" si="7"/>
        <v>0</v>
      </c>
      <c r="F219" s="15"/>
      <c r="G219" s="14">
        <v>11563.7</v>
      </c>
      <c r="H219" s="14">
        <v>11563.7</v>
      </c>
      <c r="I219" s="10">
        <f t="shared" si="8"/>
        <v>0</v>
      </c>
      <c r="J219" s="14">
        <v>11707.1</v>
      </c>
      <c r="K219" s="14">
        <v>11707.1</v>
      </c>
      <c r="L219" s="10">
        <f t="shared" si="9"/>
        <v>0</v>
      </c>
    </row>
    <row r="220" spans="1:12" ht="63">
      <c r="A220" s="5" t="s">
        <v>371</v>
      </c>
      <c r="B220" s="55" t="s">
        <v>372</v>
      </c>
      <c r="C220" s="14">
        <v>9272.5</v>
      </c>
      <c r="D220" s="14">
        <v>9272.5</v>
      </c>
      <c r="E220" s="14">
        <f t="shared" si="7"/>
        <v>0</v>
      </c>
      <c r="F220" s="15"/>
      <c r="G220" s="14">
        <v>4803.8999999999996</v>
      </c>
      <c r="H220" s="14">
        <v>4803.8999999999996</v>
      </c>
      <c r="I220" s="10">
        <f t="shared" si="8"/>
        <v>0</v>
      </c>
      <c r="J220" s="14">
        <v>4800.8999999999996</v>
      </c>
      <c r="K220" s="14">
        <v>4800.8999999999996</v>
      </c>
      <c r="L220" s="10">
        <f t="shared" si="9"/>
        <v>0</v>
      </c>
    </row>
    <row r="221" spans="1:12" ht="110.25">
      <c r="A221" s="5" t="s">
        <v>373</v>
      </c>
      <c r="B221" s="55" t="s">
        <v>374</v>
      </c>
      <c r="C221" s="14">
        <v>95190.8</v>
      </c>
      <c r="D221" s="14">
        <v>95190.8</v>
      </c>
      <c r="E221" s="14">
        <f t="shared" si="7"/>
        <v>0</v>
      </c>
      <c r="F221" s="15"/>
      <c r="G221" s="14">
        <v>95333</v>
      </c>
      <c r="H221" s="14">
        <v>95333</v>
      </c>
      <c r="I221" s="10">
        <f t="shared" si="8"/>
        <v>0</v>
      </c>
      <c r="J221" s="14">
        <v>95470</v>
      </c>
      <c r="K221" s="14">
        <v>95470</v>
      </c>
      <c r="L221" s="10">
        <f t="shared" si="9"/>
        <v>0</v>
      </c>
    </row>
    <row r="222" spans="1:12" ht="31.5">
      <c r="A222" s="5" t="s">
        <v>375</v>
      </c>
      <c r="B222" s="55" t="s">
        <v>397</v>
      </c>
      <c r="C222" s="14">
        <v>1000</v>
      </c>
      <c r="D222" s="14">
        <v>0</v>
      </c>
      <c r="E222" s="14">
        <f t="shared" si="7"/>
        <v>-1000</v>
      </c>
      <c r="F222" s="15" t="s">
        <v>237</v>
      </c>
      <c r="G222" s="14">
        <v>0</v>
      </c>
      <c r="H222" s="14">
        <v>0</v>
      </c>
      <c r="I222" s="10">
        <f t="shared" si="8"/>
        <v>0</v>
      </c>
      <c r="J222" s="14">
        <v>0</v>
      </c>
      <c r="K222" s="14">
        <v>0</v>
      </c>
      <c r="L222" s="10">
        <f t="shared" si="9"/>
        <v>0</v>
      </c>
    </row>
    <row r="223" spans="1:12" ht="47.25">
      <c r="A223" s="5" t="s">
        <v>375</v>
      </c>
      <c r="B223" s="55" t="s">
        <v>376</v>
      </c>
      <c r="C223" s="14">
        <v>1224</v>
      </c>
      <c r="D223" s="14">
        <v>1224</v>
      </c>
      <c r="E223" s="14">
        <f t="shared" si="7"/>
        <v>0</v>
      </c>
      <c r="F223" s="15"/>
      <c r="G223" s="14">
        <v>0</v>
      </c>
      <c r="H223" s="14">
        <v>0</v>
      </c>
      <c r="I223" s="10">
        <f t="shared" si="8"/>
        <v>0</v>
      </c>
      <c r="J223" s="14">
        <v>0</v>
      </c>
      <c r="K223" s="14">
        <v>0</v>
      </c>
      <c r="L223" s="10">
        <f t="shared" si="9"/>
        <v>0</v>
      </c>
    </row>
    <row r="224" spans="1:12">
      <c r="A224" s="5" t="s">
        <v>377</v>
      </c>
      <c r="B224" s="55" t="s">
        <v>378</v>
      </c>
      <c r="C224" s="14">
        <v>0</v>
      </c>
      <c r="D224" s="14">
        <v>250</v>
      </c>
      <c r="E224" s="14">
        <f t="shared" si="7"/>
        <v>250</v>
      </c>
      <c r="F224" s="15" t="s">
        <v>237</v>
      </c>
      <c r="G224" s="14">
        <v>0</v>
      </c>
      <c r="H224" s="14">
        <v>0</v>
      </c>
      <c r="I224" s="10">
        <f t="shared" si="8"/>
        <v>0</v>
      </c>
      <c r="J224" s="14">
        <v>0</v>
      </c>
      <c r="K224" s="14">
        <v>0</v>
      </c>
      <c r="L224" s="10">
        <f t="shared" si="9"/>
        <v>0</v>
      </c>
    </row>
    <row r="225" spans="1:12" ht="31.5">
      <c r="A225" s="5" t="s">
        <v>379</v>
      </c>
      <c r="B225" s="55" t="s">
        <v>397</v>
      </c>
      <c r="C225" s="14">
        <v>0</v>
      </c>
      <c r="D225" s="14">
        <v>1000</v>
      </c>
      <c r="E225" s="14">
        <f>D225-C225</f>
        <v>1000</v>
      </c>
      <c r="F225" s="15" t="s">
        <v>237</v>
      </c>
      <c r="G225" s="14">
        <v>0</v>
      </c>
      <c r="H225" s="14">
        <v>0</v>
      </c>
      <c r="I225" s="10">
        <f>H225-G225</f>
        <v>0</v>
      </c>
      <c r="J225" s="14">
        <v>0</v>
      </c>
      <c r="K225" s="14">
        <v>0</v>
      </c>
      <c r="L225" s="10">
        <f>K225-J225</f>
        <v>0</v>
      </c>
    </row>
    <row r="226" spans="1:12">
      <c r="A226" s="8" t="s">
        <v>380</v>
      </c>
      <c r="B226" s="9" t="s">
        <v>381</v>
      </c>
      <c r="C226" s="10">
        <f>C228</f>
        <v>0</v>
      </c>
      <c r="D226" s="10">
        <f>D228+D227</f>
        <v>1100</v>
      </c>
      <c r="E226" s="10">
        <f t="shared" si="7"/>
        <v>1100</v>
      </c>
      <c r="F226" s="15"/>
      <c r="G226" s="14">
        <v>0</v>
      </c>
      <c r="H226" s="14">
        <v>0</v>
      </c>
      <c r="I226" s="10">
        <f t="shared" ref="I226:I231" si="10">H226-G226</f>
        <v>0</v>
      </c>
      <c r="J226" s="14">
        <v>0</v>
      </c>
      <c r="K226" s="14">
        <v>0</v>
      </c>
      <c r="L226" s="10">
        <f t="shared" ref="L226:L231" si="11">K226-J226</f>
        <v>0</v>
      </c>
    </row>
    <row r="227" spans="1:12" ht="47.25">
      <c r="A227" s="5" t="s">
        <v>382</v>
      </c>
      <c r="B227" s="19" t="s">
        <v>383</v>
      </c>
      <c r="C227" s="14">
        <v>0</v>
      </c>
      <c r="D227" s="14">
        <v>100</v>
      </c>
      <c r="E227" s="14">
        <f>D227-C227</f>
        <v>100</v>
      </c>
      <c r="F227" s="15" t="s">
        <v>384</v>
      </c>
      <c r="G227" s="14">
        <v>0</v>
      </c>
      <c r="H227" s="14">
        <v>0</v>
      </c>
      <c r="I227" s="10">
        <f t="shared" si="10"/>
        <v>0</v>
      </c>
      <c r="J227" s="14">
        <v>0</v>
      </c>
      <c r="K227" s="14">
        <v>0</v>
      </c>
      <c r="L227" s="10">
        <f t="shared" si="11"/>
        <v>0</v>
      </c>
    </row>
    <row r="228" spans="1:12" ht="60">
      <c r="A228" s="16" t="s">
        <v>385</v>
      </c>
      <c r="B228" s="19" t="s">
        <v>383</v>
      </c>
      <c r="C228" s="14">
        <v>0</v>
      </c>
      <c r="D228" s="14">
        <v>1000</v>
      </c>
      <c r="E228" s="14">
        <f t="shared" si="7"/>
        <v>1000</v>
      </c>
      <c r="F228" s="15" t="s">
        <v>386</v>
      </c>
      <c r="G228" s="14">
        <v>0</v>
      </c>
      <c r="H228" s="14">
        <v>0</v>
      </c>
      <c r="I228" s="10">
        <f t="shared" si="10"/>
        <v>0</v>
      </c>
      <c r="J228" s="14">
        <v>0</v>
      </c>
      <c r="K228" s="14">
        <v>0</v>
      </c>
      <c r="L228" s="10">
        <f t="shared" si="11"/>
        <v>0</v>
      </c>
    </row>
    <row r="229" spans="1:12">
      <c r="A229" s="8" t="s">
        <v>387</v>
      </c>
      <c r="B229" s="9" t="s">
        <v>388</v>
      </c>
      <c r="C229" s="10">
        <f>SUM(C230:C231)</f>
        <v>513.9</v>
      </c>
      <c r="D229" s="10">
        <f>SUM(D230:D231)</f>
        <v>614.6</v>
      </c>
      <c r="E229" s="10">
        <f t="shared" si="7"/>
        <v>100.70000000000005</v>
      </c>
      <c r="F229" s="15"/>
      <c r="G229" s="14">
        <v>0</v>
      </c>
      <c r="H229" s="14">
        <v>0</v>
      </c>
      <c r="I229" s="10">
        <f t="shared" si="10"/>
        <v>0</v>
      </c>
      <c r="J229" s="14">
        <v>0</v>
      </c>
      <c r="K229" s="14">
        <v>0</v>
      </c>
      <c r="L229" s="10">
        <f t="shared" si="11"/>
        <v>0</v>
      </c>
    </row>
    <row r="230" spans="1:12" ht="96">
      <c r="A230" s="57" t="s">
        <v>389</v>
      </c>
      <c r="B230" s="53" t="s">
        <v>390</v>
      </c>
      <c r="C230" s="14">
        <v>513.9</v>
      </c>
      <c r="D230" s="14">
        <v>553.9</v>
      </c>
      <c r="E230" s="14">
        <f t="shared" si="7"/>
        <v>40</v>
      </c>
      <c r="F230" s="6" t="s">
        <v>391</v>
      </c>
      <c r="G230" s="14">
        <v>0</v>
      </c>
      <c r="H230" s="14">
        <v>0</v>
      </c>
      <c r="I230" s="10">
        <f t="shared" si="10"/>
        <v>0</v>
      </c>
      <c r="J230" s="14">
        <v>0</v>
      </c>
      <c r="K230" s="14">
        <v>0</v>
      </c>
      <c r="L230" s="10">
        <f t="shared" si="11"/>
        <v>0</v>
      </c>
    </row>
    <row r="231" spans="1:12" ht="48">
      <c r="A231" s="57" t="s">
        <v>392</v>
      </c>
      <c r="B231" s="53" t="s">
        <v>390</v>
      </c>
      <c r="C231" s="14">
        <v>0</v>
      </c>
      <c r="D231" s="14">
        <v>60.7</v>
      </c>
      <c r="E231" s="14">
        <f t="shared" si="7"/>
        <v>60.7</v>
      </c>
      <c r="F231" s="58" t="s">
        <v>393</v>
      </c>
      <c r="G231" s="14">
        <v>0</v>
      </c>
      <c r="H231" s="14">
        <v>0</v>
      </c>
      <c r="I231" s="10">
        <f t="shared" si="10"/>
        <v>0</v>
      </c>
      <c r="J231" s="14">
        <v>0</v>
      </c>
      <c r="K231" s="14">
        <v>0</v>
      </c>
      <c r="L231" s="10">
        <f t="shared" si="11"/>
        <v>0</v>
      </c>
    </row>
    <row r="232" spans="1:12">
      <c r="A232" s="8" t="s">
        <v>394</v>
      </c>
      <c r="B232" s="9" t="s">
        <v>395</v>
      </c>
      <c r="C232" s="10">
        <f>C123+C229+C226</f>
        <v>5183698.7000000011</v>
      </c>
      <c r="D232" s="10">
        <f>D123+D229+D226</f>
        <v>5315167.8</v>
      </c>
      <c r="E232" s="10">
        <f t="shared" si="7"/>
        <v>131469.0999999987</v>
      </c>
      <c r="F232" s="11"/>
      <c r="G232" s="10">
        <f>G123</f>
        <v>5211214.8999999994</v>
      </c>
      <c r="H232" s="10">
        <f>H123</f>
        <v>5272392.2999999989</v>
      </c>
      <c r="I232" s="10">
        <f t="shared" si="8"/>
        <v>61177.399999999441</v>
      </c>
      <c r="J232" s="10">
        <f>J123</f>
        <v>5907690.0999999996</v>
      </c>
      <c r="K232" s="10">
        <f>K123</f>
        <v>5950892.1999999993</v>
      </c>
      <c r="L232" s="10">
        <f t="shared" si="9"/>
        <v>43202.099999999627</v>
      </c>
    </row>
    <row r="233" spans="1:12">
      <c r="A233" s="59" t="s">
        <v>396</v>
      </c>
      <c r="B233" s="59"/>
      <c r="C233" s="10">
        <f>C232+C122</f>
        <v>8837346.2000000011</v>
      </c>
      <c r="D233" s="10">
        <f>D232+D122</f>
        <v>8983862.6999999993</v>
      </c>
      <c r="E233" s="10">
        <f t="shared" si="7"/>
        <v>146516.49999999814</v>
      </c>
      <c r="F233" s="11"/>
      <c r="G233" s="10">
        <f>G232+G122</f>
        <v>9276194.8999999985</v>
      </c>
      <c r="H233" s="10">
        <f>H232+H122</f>
        <v>9337372.2999999989</v>
      </c>
      <c r="I233" s="10">
        <f t="shared" si="8"/>
        <v>61177.400000000373</v>
      </c>
      <c r="J233" s="10">
        <f>J232+J122</f>
        <v>10285001.1</v>
      </c>
      <c r="K233" s="10">
        <f>K232+K122</f>
        <v>10328203.199999999</v>
      </c>
      <c r="L233" s="10">
        <f t="shared" si="9"/>
        <v>43202.099999999627</v>
      </c>
    </row>
  </sheetData>
  <autoFilter ref="A86:L233"/>
  <mergeCells count="5">
    <mergeCell ref="K1:L1"/>
    <mergeCell ref="A2:I2"/>
    <mergeCell ref="A3:K3"/>
    <mergeCell ref="A4:L4"/>
    <mergeCell ref="A121:B121"/>
  </mergeCells>
  <hyperlinks>
    <hyperlink ref="B94" r:id="rId1" display="consultantplus://offline/ref=A5C545EE8C1C93B0B058E1FFE19DF454C219EB0B98198F2DC0D7B691EFFF64CC26DC8ECE4D9F7B181B1727911B979A94C0CB426D4AE9j9HFG"/>
    <hyperlink ref="B91" r:id="rId2" display="consultantplus://offline/ref=D42EAC7BD398020209D35F6AF6672FBA6F13F77B84F225875A8095FA102A9B2D8E358CD609751112B9E7A4869E64DFF883BAA8D38BAB06D8YDV9M"/>
    <hyperlink ref="B92" r:id="rId3" display="consultantplus://offline/ref=D42EAC7BD398020209D35F6AF6672FBA6F13F77B84F225875A8095FA102A9B2D8E358CD609751112B9E7A4869E64DFF883BAA8D38BAB06D8YDV9M"/>
    <hyperlink ref="B96" r:id="rId4" display="consultantplus://offline/ref=64FC3C9F96C0230A0CECA4E56C028B5E86A06F799E50F1FABBE4A6CFAC6E9A2AB2A69A82FE33DE9CACC0441FC29EF02FFBFA7ABCF960A970JDh7G"/>
  </hyperlinks>
  <pageMargins left="0.19685039370078741" right="0.19685039370078741" top="0.27559055118110237" bottom="0.23622047244094491" header="0.31496062992125984" footer="0.31496062992125984"/>
  <pageSetup paperSize="9" scale="61" fitToHeight="26"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к уточнению</vt:lpstr>
      <vt:lpstr>'к уточнению'!Заголовки_для_печати</vt:lpstr>
      <vt:lpstr>'к уточнению'!Область_печати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 Ю. Халявина</dc:creator>
  <cp:lastModifiedBy>Пользователь</cp:lastModifiedBy>
  <dcterms:created xsi:type="dcterms:W3CDTF">2026-08-10T05:29:07Z</dcterms:created>
  <dcterms:modified xsi:type="dcterms:W3CDTF">2026-08-17T06:03:41Z</dcterms:modified>
</cp:coreProperties>
</file>